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a objavu na web-u\"/>
    </mc:Choice>
  </mc:AlternateContent>
  <bookViews>
    <workbookView xWindow="0" yWindow="0" windowWidth="17715" windowHeight="11550" tabRatio="845" activeTab="1"/>
  </bookViews>
  <sheets>
    <sheet name="Sažetak" sheetId="1" r:id="rId1"/>
    <sheet name="Račun prihoda i rashoda po ek.k" sheetId="2" r:id="rId2"/>
    <sheet name="Prihodi i rashodi po izvorima f" sheetId="3" r:id="rId3"/>
    <sheet name="Rashodi po funk.klas." sheetId="4" r:id="rId4"/>
    <sheet name="Račun financiranja po ek.kl." sheetId="5" r:id="rId5"/>
    <sheet name="Račun financiranja po izvorima " sheetId="7" r:id="rId6"/>
    <sheet name="Posebni dio" sheetId="6" r:id="rId7"/>
  </sheets>
  <definedNames>
    <definedName name="_xlnm._FilterDatabase" localSheetId="6" hidden="1">'Posebni dio'!$A$6:$H$186</definedName>
    <definedName name="_xlnm.Print_Area" localSheetId="2">'Prihodi i rashodi po izvorima f'!$A$1:$H$34</definedName>
    <definedName name="_xlnm.Print_Area" localSheetId="0">Sažetak!$A$1:$K$39</definedName>
  </definedNames>
  <calcPr calcId="162913"/>
</workbook>
</file>

<file path=xl/calcChain.xml><?xml version="1.0" encoding="utf-8"?>
<calcChain xmlns="http://schemas.openxmlformats.org/spreadsheetml/2006/main">
  <c r="H186" i="6" l="1"/>
  <c r="H25" i="1"/>
  <c r="K25" i="1" s="1"/>
  <c r="H185" i="6"/>
  <c r="H184" i="6"/>
  <c r="H176" i="6"/>
  <c r="H177" i="6"/>
  <c r="H178" i="6"/>
  <c r="H179" i="6"/>
  <c r="H180" i="6"/>
  <c r="H181" i="6"/>
  <c r="H182" i="6"/>
  <c r="H183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55" i="6"/>
  <c r="H154" i="6"/>
  <c r="H153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30" i="6"/>
  <c r="H129" i="6"/>
  <c r="H128" i="6"/>
  <c r="H127" i="6"/>
  <c r="H126" i="6"/>
  <c r="H121" i="6"/>
  <c r="H122" i="6"/>
  <c r="H123" i="6"/>
  <c r="H124" i="6"/>
  <c r="H125" i="6"/>
  <c r="H120" i="6"/>
  <c r="H119" i="6"/>
  <c r="H118" i="6"/>
  <c r="H117" i="6"/>
  <c r="H116" i="6"/>
  <c r="H99" i="6"/>
  <c r="H100" i="6"/>
  <c r="H101" i="6"/>
  <c r="H102" i="6"/>
  <c r="H103" i="6"/>
  <c r="H104" i="6"/>
  <c r="H105" i="6"/>
  <c r="H106" i="6"/>
  <c r="H107" i="6"/>
  <c r="H108" i="6"/>
  <c r="H109" i="6"/>
  <c r="H98" i="6"/>
  <c r="H97" i="6"/>
  <c r="H96" i="6"/>
  <c r="H95" i="6"/>
  <c r="H94" i="6"/>
  <c r="H90" i="6"/>
  <c r="H91" i="6"/>
  <c r="H92" i="6"/>
  <c r="H93" i="6"/>
  <c r="H89" i="6"/>
  <c r="H88" i="6"/>
  <c r="H87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60" i="6"/>
  <c r="H61" i="6"/>
  <c r="H59" i="6"/>
  <c r="H58" i="6"/>
  <c r="H57" i="6"/>
  <c r="H56" i="6"/>
  <c r="H55" i="6"/>
  <c r="H54" i="6"/>
  <c r="H53" i="6"/>
  <c r="H52" i="6"/>
  <c r="H51" i="6"/>
  <c r="H50" i="6"/>
  <c r="H44" i="6"/>
  <c r="H45" i="6"/>
  <c r="H46" i="6"/>
  <c r="H47" i="6"/>
  <c r="H48" i="6"/>
  <c r="H49" i="6"/>
  <c r="H43" i="6"/>
  <c r="H42" i="6"/>
  <c r="H34" i="6"/>
  <c r="H35" i="6"/>
  <c r="H36" i="6"/>
  <c r="H37" i="6"/>
  <c r="H38" i="6"/>
  <c r="H39" i="6"/>
  <c r="H40" i="6"/>
  <c r="H41" i="6"/>
  <c r="H33" i="6"/>
  <c r="H32" i="6"/>
  <c r="H31" i="6"/>
  <c r="H29" i="6"/>
  <c r="H30" i="6"/>
  <c r="H28" i="6"/>
  <c r="H27" i="6"/>
  <c r="H23" i="6"/>
  <c r="H24" i="6"/>
  <c r="H25" i="6"/>
  <c r="H26" i="6"/>
  <c r="H22" i="6"/>
  <c r="H21" i="6"/>
  <c r="H16" i="6"/>
  <c r="H17" i="6"/>
  <c r="H18" i="6"/>
  <c r="H19" i="6"/>
  <c r="H20" i="6"/>
  <c r="H15" i="6"/>
  <c r="H14" i="6"/>
  <c r="H13" i="6"/>
  <c r="H12" i="6"/>
  <c r="H11" i="6"/>
  <c r="H10" i="6"/>
  <c r="H9" i="4"/>
  <c r="H8" i="4"/>
  <c r="H7" i="4"/>
  <c r="H34" i="3"/>
  <c r="H33" i="3"/>
  <c r="H31" i="3"/>
  <c r="H32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4" i="3"/>
  <c r="H15" i="3"/>
  <c r="H13" i="3"/>
  <c r="H12" i="3"/>
  <c r="H11" i="3"/>
  <c r="H10" i="3"/>
  <c r="H9" i="3"/>
  <c r="H8" i="3"/>
  <c r="H7" i="3"/>
  <c r="H101" i="2"/>
  <c r="H100" i="2"/>
  <c r="H99" i="2"/>
  <c r="H96" i="2"/>
  <c r="H95" i="2"/>
  <c r="H92" i="2"/>
  <c r="H91" i="2"/>
  <c r="H90" i="2"/>
  <c r="H89" i="2"/>
  <c r="H88" i="2"/>
  <c r="H87" i="2"/>
  <c r="H86" i="2"/>
  <c r="H85" i="2"/>
  <c r="H84" i="2"/>
  <c r="H82" i="2"/>
  <c r="H83" i="2"/>
  <c r="H81" i="2"/>
  <c r="H80" i="2"/>
  <c r="H79" i="2"/>
  <c r="H73" i="2"/>
  <c r="H74" i="2"/>
  <c r="H75" i="2"/>
  <c r="H76" i="2"/>
  <c r="H77" i="2"/>
  <c r="H78" i="2"/>
  <c r="H72" i="2"/>
  <c r="H71" i="2"/>
  <c r="H63" i="2"/>
  <c r="H64" i="2"/>
  <c r="H65" i="2"/>
  <c r="H66" i="2"/>
  <c r="H67" i="2"/>
  <c r="H68" i="2"/>
  <c r="H69" i="2"/>
  <c r="H70" i="2"/>
  <c r="H62" i="2"/>
  <c r="H61" i="2"/>
  <c r="H56" i="2"/>
  <c r="H57" i="2"/>
  <c r="H58" i="2"/>
  <c r="H59" i="2"/>
  <c r="H60" i="2"/>
  <c r="H55" i="2"/>
  <c r="H54" i="2"/>
  <c r="H52" i="2"/>
  <c r="H53" i="2"/>
  <c r="H51" i="2"/>
  <c r="H50" i="2"/>
  <c r="H49" i="2"/>
  <c r="H48" i="2"/>
  <c r="H47" i="2"/>
  <c r="H46" i="2"/>
  <c r="H45" i="2"/>
  <c r="H44" i="2"/>
  <c r="H42" i="2"/>
  <c r="H43" i="2"/>
  <c r="H41" i="2"/>
  <c r="H40" i="2"/>
  <c r="H39" i="2"/>
  <c r="H38" i="2"/>
  <c r="H37" i="2"/>
  <c r="H36" i="2"/>
  <c r="H35" i="2"/>
  <c r="H34" i="2"/>
  <c r="H33" i="2"/>
  <c r="H32" i="2"/>
  <c r="H31" i="2"/>
  <c r="H27" i="2"/>
  <c r="H28" i="2"/>
  <c r="H29" i="2"/>
  <c r="H30" i="2"/>
  <c r="H26" i="2"/>
  <c r="H25" i="2"/>
  <c r="H24" i="2"/>
  <c r="H23" i="2"/>
  <c r="H22" i="2"/>
  <c r="H21" i="2"/>
  <c r="H20" i="2"/>
  <c r="H19" i="2"/>
  <c r="H12" i="2"/>
  <c r="H13" i="2"/>
  <c r="H14" i="2"/>
  <c r="H15" i="2"/>
  <c r="H16" i="2"/>
  <c r="H17" i="2"/>
  <c r="H18" i="2"/>
  <c r="H9" i="2"/>
  <c r="H8" i="2"/>
  <c r="H7" i="2"/>
  <c r="K16" i="1"/>
  <c r="K15" i="1"/>
  <c r="K14" i="1"/>
  <c r="K11" i="1"/>
  <c r="K10" i="1"/>
  <c r="K32" i="1"/>
  <c r="K33" i="1"/>
  <c r="K31" i="1"/>
  <c r="G141" i="6" l="1"/>
  <c r="G122" i="6"/>
  <c r="G21" i="3" l="1"/>
  <c r="G7" i="3"/>
  <c r="G30" i="2"/>
  <c r="D32" i="2"/>
  <c r="E32" i="2"/>
  <c r="C32" i="2" l="1"/>
  <c r="H16" i="1"/>
  <c r="J33" i="1"/>
  <c r="J31" i="1"/>
  <c r="I16" i="1"/>
  <c r="F16" i="1"/>
  <c r="J14" i="1" l="1"/>
  <c r="J15" i="1"/>
  <c r="J13" i="1" l="1"/>
  <c r="H158" i="6"/>
  <c r="G158" i="6"/>
  <c r="G14" i="6"/>
  <c r="G13" i="6"/>
  <c r="G37" i="6"/>
  <c r="G23" i="6"/>
  <c r="H110" i="6" l="1"/>
  <c r="H111" i="6"/>
  <c r="H112" i="6"/>
  <c r="H113" i="6"/>
  <c r="H114" i="6"/>
  <c r="H115" i="6"/>
  <c r="H148" i="6"/>
  <c r="H149" i="6"/>
  <c r="H150" i="6"/>
  <c r="H151" i="6"/>
  <c r="H152" i="6"/>
  <c r="H156" i="6"/>
  <c r="H157" i="6"/>
  <c r="H159" i="6"/>
  <c r="H160" i="6"/>
  <c r="H161" i="6"/>
  <c r="H162" i="6"/>
  <c r="G11" i="6"/>
  <c r="G12" i="6"/>
  <c r="G15" i="6"/>
  <c r="G16" i="6"/>
  <c r="G17" i="6"/>
  <c r="G18" i="6"/>
  <c r="G19" i="6"/>
  <c r="G20" i="6"/>
  <c r="G21" i="6"/>
  <c r="G22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8" i="6"/>
  <c r="G56" i="6"/>
  <c r="G57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6" i="6"/>
  <c r="G97" i="6"/>
  <c r="G94" i="6"/>
  <c r="G95" i="6"/>
  <c r="G98" i="6"/>
  <c r="G99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8" i="6"/>
  <c r="G119" i="6"/>
  <c r="G116" i="6"/>
  <c r="G117" i="6"/>
  <c r="G120" i="6"/>
  <c r="G121" i="6"/>
  <c r="G123" i="6"/>
  <c r="G124" i="6"/>
  <c r="G125" i="6"/>
  <c r="G128" i="6"/>
  <c r="G129" i="6"/>
  <c r="G126" i="6"/>
  <c r="G127" i="6"/>
  <c r="G130" i="6"/>
  <c r="G131" i="6"/>
  <c r="G132" i="6"/>
  <c r="G133" i="6"/>
  <c r="G134" i="6"/>
  <c r="G135" i="6"/>
  <c r="G136" i="6"/>
  <c r="G137" i="6"/>
  <c r="G138" i="6"/>
  <c r="G139" i="6"/>
  <c r="G140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9" i="6"/>
  <c r="G160" i="6"/>
  <c r="G161" i="6"/>
  <c r="G162" i="6"/>
  <c r="G165" i="6"/>
  <c r="G163" i="6"/>
  <c r="G164" i="6"/>
  <c r="G166" i="6"/>
  <c r="G167" i="6"/>
  <c r="G168" i="6"/>
  <c r="G169" i="6"/>
  <c r="G170" i="6"/>
  <c r="G173" i="6"/>
  <c r="G174" i="6"/>
  <c r="G171" i="6"/>
  <c r="G172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0" i="6"/>
  <c r="D53" i="2" l="1"/>
  <c r="D68" i="2"/>
  <c r="D69" i="2"/>
  <c r="D55" i="2"/>
  <c r="D99" i="2"/>
  <c r="D65" i="2"/>
  <c r="G31" i="2" l="1"/>
  <c r="G9" i="2"/>
  <c r="G25" i="2" l="1"/>
  <c r="G12" i="2"/>
  <c r="G13" i="2"/>
  <c r="G14" i="2"/>
  <c r="G17" i="2"/>
  <c r="G18" i="2"/>
  <c r="G19" i="2"/>
  <c r="G20" i="2"/>
  <c r="G21" i="2"/>
  <c r="G22" i="2"/>
  <c r="G23" i="2"/>
  <c r="G24" i="2"/>
  <c r="G26" i="2"/>
  <c r="G27" i="2"/>
  <c r="G28" i="2"/>
  <c r="G29" i="2"/>
  <c r="G9" i="4" l="1"/>
  <c r="G8" i="4"/>
  <c r="G7" i="4"/>
  <c r="G20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19" i="3"/>
  <c r="G18" i="3"/>
  <c r="G17" i="3"/>
  <c r="G16" i="3"/>
  <c r="G15" i="3"/>
  <c r="G14" i="3"/>
  <c r="G13" i="3"/>
  <c r="G12" i="3"/>
  <c r="G11" i="3"/>
  <c r="G10" i="3"/>
  <c r="G9" i="3"/>
  <c r="G8" i="3"/>
  <c r="G8" i="2"/>
  <c r="G34" i="2"/>
  <c r="G35" i="2"/>
  <c r="G36" i="2"/>
  <c r="G32" i="2"/>
  <c r="G33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5" i="2"/>
  <c r="G97" i="2"/>
  <c r="G98" i="2"/>
  <c r="G100" i="2"/>
  <c r="G101" i="2"/>
  <c r="G7" i="2" l="1"/>
  <c r="J11" i="1" l="1"/>
  <c r="G10" i="1"/>
  <c r="K24" i="1" l="1"/>
  <c r="K13" i="1"/>
  <c r="J24" i="1"/>
  <c r="I24" i="1"/>
  <c r="H24" i="1"/>
  <c r="G24" i="1"/>
  <c r="F24" i="1"/>
  <c r="F25" i="1" s="1"/>
  <c r="J25" i="1" s="1"/>
  <c r="G13" i="1"/>
  <c r="G16" i="1" s="1"/>
  <c r="J10" i="1"/>
  <c r="J16" i="1" l="1"/>
</calcChain>
</file>

<file path=xl/sharedStrings.xml><?xml version="1.0" encoding="utf-8"?>
<sst xmlns="http://schemas.openxmlformats.org/spreadsheetml/2006/main" count="728" uniqueCount="270">
  <si>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</si>
  <si>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</si>
  <si>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</si>
  <si>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</si>
  <si>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</si>
  <si>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</si>
  <si>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</si>
  <si>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8 PRIMICI OD FINANCIJSKE IMOVINE I ZADUŽIVANJA</t>
  </si>
  <si>
    <t>5 IZDACI ZA FINANCIJSKU IMOVINU I OTPLATE ZAJMOVA</t>
  </si>
  <si>
    <t>NETO FINANCIRANJE</t>
  </si>
  <si>
    <t>IZVORNI PLAN 2024.</t>
  </si>
  <si>
    <t>TEKUĆI PLAN 2024.</t>
  </si>
  <si>
    <t>INDEKS</t>
  </si>
  <si>
    <t>6=5/2*100</t>
  </si>
  <si>
    <t>7=5/3*100</t>
  </si>
  <si>
    <t>I. OPĆI DIO</t>
  </si>
  <si>
    <t>VII. GIMNAZIJA</t>
  </si>
  <si>
    <t>OIB: 91194993418</t>
  </si>
  <si>
    <t>ZAGREB, KRIŽANIĆEVA 4</t>
  </si>
  <si>
    <t>KRIŽANIĆEVA 4</t>
  </si>
  <si>
    <t>VRSTA RASHODA / IZDATAKA</t>
  </si>
  <si>
    <t>SVEUKUPNO PRIHODI</t>
  </si>
  <si>
    <t>6</t>
  </si>
  <si>
    <t>Prihodi poslovanja</t>
  </si>
  <si>
    <t>63</t>
  </si>
  <si>
    <t>Pomoći iz inozemstva i od subjekata unutar općeg proračuna</t>
  </si>
  <si>
    <t>634</t>
  </si>
  <si>
    <t>Pomoći od izvanproračunskih korisnika</t>
  </si>
  <si>
    <t>6341</t>
  </si>
  <si>
    <t>Tekuće pomoći od izvanproračunskih korisnika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</si>
  <si>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</si>
  <si>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</si>
  <si>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</si>
  <si>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</si>
  <si>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</si>
  <si>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</si>
  <si>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Prijenosi između proračunskih korisnika istog proračuna</t>
  </si>
  <si>
    <t>6393</t>
  </si>
  <si>
    <t>Tekući prijenosi između proračunskih korisnika istog proračuna temeljem prijenosa EU sredstava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</si>
  <si>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</si>
  <si>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</si>
  <si>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</si>
  <si>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</si>
  <si>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</si>
  <si>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</si>
  <si>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</si>
  <si>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</si>
  <si>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</si>
  <si>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</si>
  <si>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</si>
  <si>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</si>
  <si>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</si>
  <si>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usluga, prihodi od donacija i povrati po protestira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</si>
  <si>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</si>
  <si>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</si>
  <si>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</si>
  <si>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</si>
  <si>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</si>
  <si>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 i povrat donacija po protestiranim jamst</t>
  </si>
  <si>
    <t>6631</t>
  </si>
  <si>
    <t>Tekuće donacije</t>
  </si>
  <si>
    <t>68</t>
  </si>
  <si>
    <t>Kazne, upravne mjere i ostali prihodi</t>
  </si>
  <si>
    <t>683</t>
  </si>
  <si>
    <t>Ostali prihodi</t>
  </si>
  <si>
    <t>6831</t>
  </si>
  <si>
    <t>Prihodi iz  nadležnog proračuna za financiranje rashoda poslovanja</t>
  </si>
  <si>
    <t>Prihodi iz nadležnog proračuna za financiranje rashoda za nabavu nefinancijske imovine</t>
  </si>
  <si>
    <t>SVEUKUPNO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</si>
  <si>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</si>
  <si>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</si>
  <si>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</si>
  <si>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</si>
  <si>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</si>
  <si>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</si>
  <si>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</si>
  <si>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</si>
  <si>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</si>
  <si>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</si>
  <si>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</si>
  <si>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</si>
  <si>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</si>
  <si>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</si>
  <si>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</si>
  <si>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</si>
  <si>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</si>
  <si>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</si>
  <si>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</si>
  <si>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</si>
  <si>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</si>
  <si>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</si>
  <si>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</si>
  <si>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</si>
  <si>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</si>
  <si>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</si>
  <si>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</si>
  <si>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</si>
  <si>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</si>
  <si>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</si>
  <si>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</si>
  <si>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</si>
  <si>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</si>
  <si>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</si>
  <si>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</si>
  <si>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</si>
  <si>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</si>
  <si>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</si>
  <si>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</si>
  <si>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</si>
  <si>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</si>
  <si>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</si>
  <si>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</si>
  <si>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</si>
  <si>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</si>
  <si>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</si>
  <si>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</si>
  <si>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</si>
  <si>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</si>
  <si>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</si>
  <si>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</si>
  <si>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</si>
  <si>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</si>
  <si>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</si>
  <si>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</si>
  <si>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</si>
  <si>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</si>
  <si>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</si>
  <si>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</si>
  <si>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</si>
  <si>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</si>
  <si>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</si>
  <si>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</si>
  <si>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</si>
  <si>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</si>
  <si>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</si>
  <si>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</si>
  <si>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</si>
  <si>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</si>
  <si>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</si>
  <si>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</si>
  <si>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</si>
  <si>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</si>
  <si>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</si>
  <si>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</si>
  <si>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</si>
  <si>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</si>
  <si>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</si>
  <si>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</si>
  <si>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</si>
  <si>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</si>
  <si>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</si>
  <si>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</si>
  <si>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</si>
  <si>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</si>
  <si>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</si>
  <si>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</si>
  <si>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</si>
  <si>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</si>
  <si>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</si>
  <si>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</si>
  <si>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</si>
  <si>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</si>
  <si>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</si>
  <si>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</si>
  <si>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</si>
  <si>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</si>
  <si>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</si>
  <si>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</si>
  <si>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</si>
  <si>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381</t>
  </si>
  <si>
    <t>3812</t>
  </si>
  <si>
    <t>Tekuće donacije u naravi</t>
  </si>
  <si>
    <t>4</t>
  </si>
  <si>
    <t>Rashodi za nabavu nefinancijske imovine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</si>
  <si>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</si>
  <si>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</si>
  <si>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</si>
  <si>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</si>
  <si>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</si>
  <si>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</si>
  <si>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</si>
  <si>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</si>
  <si>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</si>
  <si>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</si>
  <si>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4222</t>
  </si>
  <si>
    <t>Komunikacijska oprema</t>
  </si>
  <si>
    <t>4226</t>
  </si>
  <si>
    <t>Sportska i glazbena oprema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</si>
  <si>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</si>
  <si>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</si>
  <si>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</si>
  <si>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</si>
  <si>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</si>
  <si>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</si>
  <si>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IZVJEŠTAJ O PRIHODIMA I RASHODIMA PREMA EKONOMSKOJ KLASIFIKACIJI</t>
  </si>
  <si>
    <t>Izvor 3.</t>
  </si>
  <si>
    <t>VLASTITI PRIHODI</t>
  </si>
  <si>
    <t>Izvor 3.1.</t>
  </si>
  <si>
    <t>Izvor 4.</t>
  </si>
  <si>
    <t>PRIHODI ZA POSEBNE NAMJENE</t>
  </si>
  <si>
    <t>Izvor 4.3.</t>
  </si>
  <si>
    <t>OSTALI PRIHODI ZA POSEBNE NAMJENE</t>
  </si>
  <si>
    <t>Izvor 5.</t>
  </si>
  <si>
    <t>POMOĆI</t>
  </si>
  <si>
    <t>Izvor 5.2.</t>
  </si>
  <si>
    <t>POMOĆI IZ DRUGIH PRORAČUNA</t>
  </si>
  <si>
    <t>Izvor 5.5.</t>
  </si>
  <si>
    <t>POMOĆI OD IZVANPRORAČUNSKIH KORISNIKA</t>
  </si>
  <si>
    <t>Izvor 5.6.</t>
  </si>
  <si>
    <t>POMOĆI TEMELJEM PRIJENOSA EU SREDSTAVA</t>
  </si>
  <si>
    <t>Izvor 6.</t>
  </si>
  <si>
    <t>DONACIJE</t>
  </si>
  <si>
    <t>Izvor 6.1.</t>
  </si>
  <si>
    <t>Izvor 1.</t>
  </si>
  <si>
    <t>OPĆI PRIHODI I PRIMICI</t>
  </si>
  <si>
    <t>Izvor 1.1.</t>
  </si>
  <si>
    <t>Izvor 1.2.</t>
  </si>
  <si>
    <t>OPĆI PRIHODI I PRIMICI-DECENTRALIZIRANA SREDSTVA</t>
  </si>
  <si>
    <t>IZVJEŠTAJ O PRIHODIMA I RASHODIMA PREMA IZVORIMA FINANCIRANJA</t>
  </si>
  <si>
    <t>Funkcijska 09</t>
  </si>
  <si>
    <t>Obrazovanje</t>
  </si>
  <si>
    <t>Funkcijska 092</t>
  </si>
  <si>
    <t>Srednjoškolsko  obrazovanje</t>
  </si>
  <si>
    <t>IZVJEŠTAJ O RASHODIMA PREMA FUNKCIJSKOJ KLASIFIKACIJI</t>
  </si>
  <si>
    <t>RAČUN FINANCIRANJA PREMA EKONOMSKOJ KLASIFIKACIJI I IZVORIMA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</si>
  <si>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</si>
  <si>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</si>
  <si>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</si>
  <si>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</si>
  <si>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Proračunski korisnik 009       04        16377</t>
  </si>
  <si>
    <t>Program 4109</t>
  </si>
  <si>
    <t>DJELATNOST USTANOVA SREDNJEG ŠKOLSTVA I UČENIČKIH DOMOVA</t>
  </si>
  <si>
    <t>Aktivnost A410901</t>
  </si>
  <si>
    <t>REDOVNA DJELATNOST PRORAČUNSKIH KORISNIKA</t>
  </si>
  <si>
    <t>Aktivnost A410902</t>
  </si>
  <si>
    <t>IZVANNASTAVNE I OSTALE AKTIVNOSTI</t>
  </si>
  <si>
    <t>Aktivnost A410905</t>
  </si>
  <si>
    <t>NABAVA UDŽBENIKA</t>
  </si>
  <si>
    <t>Aktivnost A410907</t>
  </si>
  <si>
    <t>GRAĐANSKI ODGOJ I ŠKOLA I ZAJEDNICA</t>
  </si>
  <si>
    <t>Aktivnost K410901</t>
  </si>
  <si>
    <t>ODRŽAVANJE I OPREMANJE USTANOVA SREDNJEG ŠKOLSTVA I UČENIČKIH DOMOVA</t>
  </si>
  <si>
    <t>Aktivnost T410902</t>
  </si>
  <si>
    <t>SUFINANCIRANJE PROJEKATA PRIJAVLJENIH NA NATJEČAJE EUROPSKIH FONDOVA ILI PARTNERSTVA ZA EU FONDOVE</t>
  </si>
  <si>
    <t>Aktivnost T410905</t>
  </si>
  <si>
    <t>BESPLATNE MENSTRUALNE POTREPŠTINE</t>
  </si>
  <si>
    <t>Aktivnost T410901</t>
  </si>
  <si>
    <t>ŠKOLSKA SHEMA VOĆE, POVRĆE, MLIJEČNI PROIZVODI</t>
  </si>
  <si>
    <t>IZVJEŠTAJ PO PROGRAMSKOJ KLASIFIKACIJI</t>
  </si>
  <si>
    <t xml:space="preserve">Prihodi iz nadležnog proračuna </t>
  </si>
  <si>
    <t>PRIMICI UKUPNO</t>
  </si>
  <si>
    <t>IZDACI UKUPNO</t>
  </si>
  <si>
    <t>II. POSEBNI DIO</t>
  </si>
  <si>
    <t>OSTVARENJE/ IZVRŠENJE       1-12/2023.</t>
  </si>
  <si>
    <t>OSTVARENJE/ IZVRŠENJE       1-12/2024.</t>
  </si>
  <si>
    <t>VIŠAK/MANJAK+ NETO FINANCIRANJE + PRIJENOS VIŠKA /MANJKA IZ PRETHODNE GODINE - PRIJENOS VIŠKA/MANJKA U SLJEDEĆE RAZDOBLJE</t>
  </si>
  <si>
    <t>A) SAŽETAK RAČUNA PRIHODA I RASHODA</t>
  </si>
  <si>
    <t>B)  SAŽETAK RAČUNA FINANCIRANJA</t>
  </si>
  <si>
    <t>C) PRENESENI VIŠAK ILI PRENESENI MANJAK</t>
  </si>
  <si>
    <t>PRIJENOS VIŠAKA/MANJAKA IZ PRETHODNE GODINE</t>
  </si>
  <si>
    <t>PRIJENOS VIŠAKA/MANJAKAU SLJEDEĆE RAZDOBLJE</t>
  </si>
  <si>
    <t>VIŠAK/ MANJAK + NETO FINANCIRANJE</t>
  </si>
  <si>
    <t>D) VIŠEGODIŠNJI PLAN URAVNOTEŽENJA</t>
  </si>
  <si>
    <t>VIŠAK/MANJAK IZ PRETHODNE GODINE KOJI ĆE SE RASPOREDITI/POKRITI</t>
  </si>
  <si>
    <t>VIŠAK/MANJAK TEKUĆE GODINE</t>
  </si>
  <si>
    <t>PRIJENOS VIŠKA/ MANJKA U SLJEDEĆE RAZDOBLJE</t>
  </si>
  <si>
    <t>Tekuće pomoći temeljem prijenosas EU sredstava</t>
  </si>
  <si>
    <t>Pomoći temeljem prijenosas EU sredstava</t>
  </si>
  <si>
    <t>Kapitalne donacije</t>
  </si>
  <si>
    <t>7=5/4*100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</si>
</sst>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A]#,##0.00;\-\ #,##0.00"/>
    <numFmt numFmtId="165" formatCode="[$-1041A]#,##0.00;\-#,##0.0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indexed="15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70EA73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 style="thick">
        <color indexed="64"/>
      </bottom>
      <diagonal/>
    </border>
    <border>
      <left/>
      <right style="thick">
        <color indexed="64"/>
      </right>
      <top style="thick">
        <color indexed="8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56">
    <xf numFmtId="0" fontId="0" fillId="0" borderId="0" xfId="0"/>
    <xf numFmtId="0" fontId="3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164" fontId="8" fillId="0" borderId="4" xfId="0" applyNumberFormat="1" applyFont="1" applyFill="1" applyBorder="1" applyAlignment="1" applyProtection="1">
      <alignment vertical="top" readingOrder="1"/>
      <protection locked="0"/>
    </xf>
    <xf numFmtId="164" fontId="8" fillId="0" borderId="4" xfId="0" applyNumberFormat="1" applyFont="1" applyFill="1" applyBorder="1" applyAlignment="1" applyProtection="1">
      <alignment vertical="top" wrapText="1" readingOrder="1"/>
      <protection locked="0"/>
    </xf>
    <xf numFmtId="0" fontId="7" fillId="0" borderId="2" xfId="0" quotePrefix="1" applyFont="1" applyFill="1" applyBorder="1" applyAlignment="1">
      <alignment horizontal="left" vertical="center"/>
    </xf>
    <xf numFmtId="0" fontId="7" fillId="0" borderId="3" xfId="0" quotePrefix="1" applyFont="1" applyFill="1" applyBorder="1" applyAlignment="1">
      <alignment horizontal="left" vertical="center"/>
    </xf>
    <xf numFmtId="0" fontId="7" fillId="0" borderId="5" xfId="0" quotePrefix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3" fontId="6" fillId="0" borderId="4" xfId="0" applyNumberFormat="1" applyFont="1" applyBorder="1" applyAlignment="1">
      <alignment horizontal="right"/>
    </xf>
    <xf numFmtId="3" fontId="6" fillId="0" borderId="4" xfId="0" applyNumberFormat="1" applyFont="1" applyFill="1" applyBorder="1" applyAlignment="1" applyProtection="1">
      <alignment horizontal="right" wrapText="1"/>
    </xf>
    <xf numFmtId="0" fontId="3" fillId="0" borderId="0" xfId="0" quotePrefix="1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top" wrapText="1"/>
    </xf>
    <xf numFmtId="0" fontId="6" fillId="4" borderId="4" xfId="0" applyNumberFormat="1" applyFont="1" applyFill="1" applyBorder="1" applyAlignment="1" applyProtection="1">
      <alignment horizontal="center" vertical="top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top" readingOrder="1"/>
      <protection locked="0"/>
    </xf>
    <xf numFmtId="0" fontId="8" fillId="0" borderId="0" xfId="0" applyFont="1" applyAlignment="1">
      <alignment readingOrder="1"/>
    </xf>
    <xf numFmtId="0" fontId="8" fillId="0" borderId="0" xfId="0" applyFont="1" applyAlignment="1"/>
    <xf numFmtId="164" fontId="8" fillId="0" borderId="4" xfId="0" applyNumberFormat="1" applyFont="1" applyFill="1" applyBorder="1" applyAlignment="1" applyProtection="1">
      <alignment vertical="center" wrapText="1" readingOrder="1"/>
      <protection locked="0"/>
    </xf>
    <xf numFmtId="0" fontId="0" fillId="0" borderId="0" xfId="0" applyAlignment="1"/>
    <xf numFmtId="0" fontId="8" fillId="0" borderId="0" xfId="0" applyFont="1" applyAlignment="1" applyProtection="1">
      <alignment vertical="top" readingOrder="1"/>
      <protection locked="0"/>
    </xf>
    <xf numFmtId="0" fontId="15" fillId="0" borderId="0" xfId="0" applyFont="1" applyAlignment="1"/>
    <xf numFmtId="0" fontId="15" fillId="0" borderId="0" xfId="0" applyFont="1"/>
    <xf numFmtId="0" fontId="8" fillId="0" borderId="0" xfId="0" applyFont="1"/>
    <xf numFmtId="0" fontId="8" fillId="0" borderId="4" xfId="0" applyFont="1" applyFill="1" applyBorder="1" applyAlignment="1" applyProtection="1">
      <alignment vertical="center" wrapText="1" readingOrder="1"/>
      <protection locked="0"/>
    </xf>
    <xf numFmtId="164" fontId="8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4" fontId="8" fillId="0" borderId="4" xfId="0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left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" fontId="8" fillId="0" borderId="4" xfId="0" applyNumberFormat="1" applyFont="1" applyFill="1" applyBorder="1"/>
    <xf numFmtId="49" fontId="8" fillId="0" borderId="4" xfId="0" applyNumberFormat="1" applyFont="1" applyFill="1" applyBorder="1" applyAlignment="1" applyProtection="1">
      <alignment horizontal="left" vertical="center" wrapText="1" shrinkToFit="1"/>
    </xf>
    <xf numFmtId="4" fontId="8" fillId="0" borderId="0" xfId="0" applyNumberFormat="1" applyFont="1"/>
    <xf numFmtId="0" fontId="6" fillId="4" borderId="1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vertical="top" readingOrder="1"/>
      <protection locked="0"/>
    </xf>
    <xf numFmtId="0" fontId="16" fillId="2" borderId="0" xfId="0" applyFont="1" applyFill="1" applyAlignment="1"/>
    <xf numFmtId="0" fontId="16" fillId="2" borderId="0" xfId="0" applyFont="1" applyFill="1"/>
    <xf numFmtId="0" fontId="6" fillId="2" borderId="11" xfId="0" applyNumberFormat="1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vertical="center" wrapText="1" readingOrder="1"/>
      <protection locked="0"/>
    </xf>
    <xf numFmtId="164" fontId="8" fillId="7" borderId="4" xfId="0" applyNumberFormat="1" applyFont="1" applyFill="1" applyBorder="1" applyAlignment="1" applyProtection="1">
      <alignment horizontal="right" vertical="center" wrapText="1" readingOrder="1"/>
      <protection locked="0"/>
    </xf>
    <xf numFmtId="4" fontId="8" fillId="2" borderId="4" xfId="0" applyNumberFormat="1" applyFont="1" applyFill="1" applyBorder="1" applyAlignment="1">
      <alignment horizontal="right"/>
    </xf>
    <xf numFmtId="4" fontId="8" fillId="2" borderId="4" xfId="0" applyNumberFormat="1" applyFont="1" applyFill="1" applyBorder="1"/>
    <xf numFmtId="164" fontId="8" fillId="8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0" xfId="0" applyFont="1"/>
    <xf numFmtId="0" fontId="0" fillId="0" borderId="10" xfId="0" applyBorder="1"/>
    <xf numFmtId="0" fontId="8" fillId="8" borderId="4" xfId="0" applyFont="1" applyFill="1" applyBorder="1" applyAlignment="1" applyProtection="1">
      <alignment vertical="center" wrapText="1" readingOrder="1"/>
      <protection locked="0"/>
    </xf>
    <xf numFmtId="4" fontId="8" fillId="10" borderId="4" xfId="0" applyNumberFormat="1" applyFont="1" applyFill="1" applyBorder="1"/>
    <xf numFmtId="0" fontId="8" fillId="10" borderId="4" xfId="0" applyFont="1" applyFill="1" applyBorder="1" applyAlignment="1" applyProtection="1">
      <alignment vertical="center" wrapText="1" readingOrder="1"/>
      <protection locked="0"/>
    </xf>
    <xf numFmtId="164" fontId="8" fillId="10" borderId="4" xfId="0" applyNumberFormat="1" applyFont="1" applyFill="1" applyBorder="1" applyAlignment="1" applyProtection="1">
      <alignment horizontal="right" vertical="center" wrapText="1" readingOrder="1"/>
      <protection locked="0"/>
    </xf>
    <xf numFmtId="4" fontId="8" fillId="10" borderId="4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 applyProtection="1">
      <alignment vertical="center" readingOrder="1"/>
      <protection locked="0"/>
    </xf>
    <xf numFmtId="165" fontId="8" fillId="0" borderId="4" xfId="0" applyNumberFormat="1" applyFont="1" applyFill="1" applyBorder="1" applyAlignment="1" applyProtection="1">
      <alignment vertical="center" wrapText="1" readingOrder="1"/>
      <protection locked="0"/>
    </xf>
    <xf numFmtId="164" fontId="8" fillId="11" borderId="4" xfId="0" applyNumberFormat="1" applyFont="1" applyFill="1" applyBorder="1" applyAlignment="1" applyProtection="1">
      <alignment vertical="center" wrapText="1" readingOrder="1"/>
      <protection locked="0"/>
    </xf>
    <xf numFmtId="165" fontId="8" fillId="11" borderId="4" xfId="0" applyNumberFormat="1" applyFont="1" applyFill="1" applyBorder="1" applyAlignment="1" applyProtection="1">
      <alignment vertical="center" wrapText="1" readingOrder="1"/>
      <protection locked="0"/>
    </xf>
    <xf numFmtId="165" fontId="8" fillId="11" borderId="2" xfId="0" applyNumberFormat="1" applyFont="1" applyFill="1" applyBorder="1" applyAlignment="1" applyProtection="1">
      <alignment vertical="center" readingOrder="1"/>
      <protection locked="0"/>
    </xf>
    <xf numFmtId="4" fontId="8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4" xfId="0" applyFont="1" applyFill="1" applyBorder="1" applyAlignment="1" applyProtection="1">
      <alignment horizontal="left" vertical="center" wrapText="1" readingOrder="1"/>
      <protection locked="0"/>
    </xf>
    <xf numFmtId="0" fontId="8" fillId="11" borderId="4" xfId="0" applyFont="1" applyFill="1" applyBorder="1" applyAlignment="1" applyProtection="1">
      <alignment vertical="center" wrapText="1" readingOrder="1"/>
      <protection locked="0"/>
    </xf>
    <xf numFmtId="4" fontId="8" fillId="11" borderId="4" xfId="1" applyNumberFormat="1" applyFont="1" applyFill="1" applyBorder="1" applyAlignment="1" applyProtection="1">
      <alignment horizontal="right" vertical="center" readingOrder="1"/>
      <protection locked="0"/>
    </xf>
    <xf numFmtId="164" fontId="8" fillId="11" borderId="4" xfId="0" applyNumberFormat="1" applyFont="1" applyFill="1" applyBorder="1" applyAlignment="1" applyProtection="1">
      <alignment horizontal="right" vertical="center" wrapText="1" readingOrder="1"/>
      <protection locked="0"/>
    </xf>
    <xf numFmtId="165" fontId="8" fillId="11" borderId="4" xfId="0" applyNumberFormat="1" applyFont="1" applyFill="1" applyBorder="1" applyAlignment="1" applyProtection="1">
      <alignment vertical="center" readingOrder="1"/>
      <protection locked="0"/>
    </xf>
    <xf numFmtId="4" fontId="8" fillId="11" borderId="4" xfId="0" applyNumberFormat="1" applyFont="1" applyFill="1" applyBorder="1" applyAlignment="1">
      <alignment horizontal="right"/>
    </xf>
    <xf numFmtId="0" fontId="8" fillId="11" borderId="4" xfId="0" applyFont="1" applyFill="1" applyBorder="1" applyAlignment="1" applyProtection="1">
      <alignment horizontal="left" vertical="center" wrapText="1" readingOrder="1"/>
      <protection locked="0"/>
    </xf>
    <xf numFmtId="165" fontId="8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4" fontId="6" fillId="3" borderId="4" xfId="0" applyNumberFormat="1" applyFont="1" applyFill="1" applyBorder="1" applyAlignment="1">
      <alignment horizontal="right"/>
    </xf>
    <xf numFmtId="4" fontId="8" fillId="0" borderId="4" xfId="0" applyNumberFormat="1" applyFont="1" applyFill="1" applyBorder="1" applyAlignment="1" applyProtection="1">
      <alignment vertical="center" wrapText="1" readingOrder="1"/>
      <protection locked="0"/>
    </xf>
    <xf numFmtId="4" fontId="8" fillId="0" borderId="4" xfId="0" applyNumberFormat="1" applyFont="1" applyFill="1" applyBorder="1" applyAlignment="1" applyProtection="1">
      <alignment horizontal="right" vertical="top" wrapText="1" readingOrder="1"/>
      <protection locked="0"/>
    </xf>
    <xf numFmtId="4" fontId="8" fillId="2" borderId="4" xfId="0" applyNumberFormat="1" applyFont="1" applyFill="1" applyBorder="1" applyAlignment="1" applyProtection="1">
      <alignment vertical="top" wrapText="1" readingOrder="1"/>
      <protection locked="0"/>
    </xf>
    <xf numFmtId="4" fontId="8" fillId="0" borderId="4" xfId="0" applyNumberFormat="1" applyFont="1" applyFill="1" applyBorder="1" applyAlignment="1" applyProtection="1">
      <alignment vertical="top" wrapText="1" readingOrder="1"/>
      <protection locked="0"/>
    </xf>
    <xf numFmtId="4" fontId="8" fillId="0" borderId="4" xfId="0" applyNumberFormat="1" applyFont="1" applyFill="1" applyBorder="1" applyAlignment="1" applyProtection="1">
      <alignment vertical="top" readingOrder="1"/>
      <protection locked="0"/>
    </xf>
    <xf numFmtId="165" fontId="8" fillId="11" borderId="4" xfId="0" applyNumberFormat="1" applyFont="1" applyFill="1" applyBorder="1" applyAlignment="1" applyProtection="1">
      <alignment horizontal="right" vertical="center" wrapText="1" readingOrder="1"/>
      <protection locked="0"/>
    </xf>
    <xf numFmtId="165" fontId="8" fillId="1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12" borderId="4" xfId="0" applyFont="1" applyFill="1" applyBorder="1" applyAlignment="1" applyProtection="1">
      <alignment vertical="center" wrapText="1" readingOrder="1"/>
      <protection locked="0"/>
    </xf>
    <xf numFmtId="164" fontId="7" fillId="12" borderId="4" xfId="0" applyNumberFormat="1" applyFont="1" applyFill="1" applyBorder="1" applyAlignment="1" applyProtection="1">
      <alignment horizontal="right" vertical="center" wrapText="1" readingOrder="1"/>
      <protection locked="0"/>
    </xf>
    <xf numFmtId="165" fontId="7" fillId="12" borderId="4" xfId="0" applyNumberFormat="1" applyFont="1" applyFill="1" applyBorder="1" applyAlignment="1" applyProtection="1">
      <alignment horizontal="right" vertical="center" wrapText="1" readingOrder="1"/>
      <protection locked="0"/>
    </xf>
    <xf numFmtId="4" fontId="7" fillId="12" borderId="4" xfId="0" applyNumberFormat="1" applyFont="1" applyFill="1" applyBorder="1" applyAlignment="1">
      <alignment horizontal="right"/>
    </xf>
    <xf numFmtId="164" fontId="7" fillId="6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13" borderId="4" xfId="0" applyFont="1" applyFill="1" applyBorder="1" applyAlignment="1" applyProtection="1">
      <alignment vertical="center" wrapText="1" readingOrder="1"/>
      <protection locked="0"/>
    </xf>
    <xf numFmtId="164" fontId="7" fillId="13" borderId="4" xfId="0" applyNumberFormat="1" applyFont="1" applyFill="1" applyBorder="1" applyAlignment="1" applyProtection="1">
      <alignment horizontal="right" vertical="center" wrapText="1" readingOrder="1"/>
      <protection locked="0"/>
    </xf>
    <xf numFmtId="165" fontId="7" fillId="13" borderId="4" xfId="0" applyNumberFormat="1" applyFont="1" applyFill="1" applyBorder="1" applyAlignment="1" applyProtection="1">
      <alignment horizontal="right" vertical="center" wrapText="1" readingOrder="1"/>
      <protection locked="0"/>
    </xf>
    <xf numFmtId="4" fontId="7" fillId="13" borderId="4" xfId="0" applyNumberFormat="1" applyFont="1" applyFill="1" applyBorder="1" applyAlignment="1">
      <alignment horizontal="right"/>
    </xf>
    <xf numFmtId="164" fontId="7" fillId="6" borderId="10" xfId="0" applyNumberFormat="1" applyFont="1" applyFill="1" applyBorder="1" applyAlignment="1" applyProtection="1">
      <alignment vertical="center" wrapText="1" readingOrder="1"/>
      <protection locked="0"/>
    </xf>
    <xf numFmtId="4" fontId="7" fillId="6" borderId="10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6" borderId="10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13" borderId="4" xfId="0" applyNumberFormat="1" applyFont="1" applyFill="1" applyBorder="1" applyAlignment="1" applyProtection="1">
      <alignment vertical="center" wrapText="1" readingOrder="1"/>
      <protection locked="0"/>
    </xf>
    <xf numFmtId="4" fontId="7" fillId="13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2" borderId="19" xfId="0" applyNumberFormat="1" applyFont="1" applyFill="1" applyBorder="1" applyAlignment="1" applyProtection="1">
      <alignment horizontal="center" vertical="center" wrapText="1"/>
    </xf>
    <xf numFmtId="0" fontId="8" fillId="9" borderId="4" xfId="0" applyFont="1" applyFill="1" applyBorder="1" applyAlignment="1" applyProtection="1">
      <alignment vertical="center" wrapText="1" readingOrder="1"/>
      <protection locked="0"/>
    </xf>
    <xf numFmtId="164" fontId="8" fillId="9" borderId="4" xfId="0" applyNumberFormat="1" applyFont="1" applyFill="1" applyBorder="1" applyAlignment="1" applyProtection="1">
      <alignment horizontal="right" vertical="center" wrapText="1" readingOrder="1"/>
      <protection locked="0"/>
    </xf>
    <xf numFmtId="4" fontId="8" fillId="9" borderId="4" xfId="0" applyNumberFormat="1" applyFont="1" applyFill="1" applyBorder="1" applyAlignment="1" applyProtection="1">
      <alignment horizontal="right" vertical="center" wrapText="1" readingOrder="1"/>
      <protection locked="0"/>
    </xf>
    <xf numFmtId="4" fontId="7" fillId="6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0" xfId="0" applyFont="1" applyFill="1" applyAlignment="1" applyProtection="1">
      <alignment vertical="top" readingOrder="1"/>
      <protection locked="0"/>
    </xf>
    <xf numFmtId="0" fontId="8" fillId="0" borderId="0" xfId="0" applyFont="1" applyFill="1" applyAlignment="1"/>
    <xf numFmtId="0" fontId="8" fillId="0" borderId="0" xfId="0" applyFont="1" applyFill="1"/>
    <xf numFmtId="4" fontId="8" fillId="0" borderId="0" xfId="0" applyNumberFormat="1" applyFont="1" applyFill="1"/>
    <xf numFmtId="0" fontId="6" fillId="0" borderId="11" xfId="0" applyNumberFormat="1" applyFont="1" applyFill="1" applyBorder="1" applyAlignment="1" applyProtection="1">
      <alignment horizontal="center" vertical="center" wrapText="1"/>
    </xf>
    <xf numFmtId="164" fontId="8" fillId="0" borderId="4" xfId="0" applyNumberFormat="1" applyFont="1" applyFill="1" applyBorder="1" applyAlignment="1" applyProtection="1">
      <alignment horizontal="right" wrapText="1" readingOrder="1"/>
      <protection locked="0"/>
    </xf>
    <xf numFmtId="0" fontId="14" fillId="0" borderId="20" xfId="0" applyFont="1" applyFill="1" applyBorder="1" applyAlignment="1" applyProtection="1">
      <alignment vertical="center" wrapText="1" readingOrder="1"/>
      <protection locked="0"/>
    </xf>
    <xf numFmtId="0" fontId="8" fillId="0" borderId="20" xfId="0" applyFont="1" applyFill="1" applyBorder="1" applyAlignment="1" applyProtection="1">
      <alignment vertical="center" wrapText="1" readingOrder="1"/>
      <protection locked="0"/>
    </xf>
    <xf numFmtId="0" fontId="8" fillId="15" borderId="4" xfId="0" applyFont="1" applyFill="1" applyBorder="1" applyAlignment="1" applyProtection="1">
      <alignment vertical="center" wrapText="1" readingOrder="1"/>
      <protection locked="0"/>
    </xf>
    <xf numFmtId="164" fontId="8" fillId="15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13" borderId="4" xfId="0" applyFont="1" applyFill="1" applyBorder="1" applyAlignment="1" applyProtection="1">
      <alignment vertical="center" wrapText="1" readingOrder="1"/>
      <protection locked="0"/>
    </xf>
    <xf numFmtId="164" fontId="8" fillId="13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0" borderId="0" xfId="0" applyFont="1"/>
    <xf numFmtId="0" fontId="8" fillId="0" borderId="4" xfId="0" applyFont="1" applyFill="1" applyBorder="1" applyAlignment="1" applyProtection="1">
      <alignment horizontal="left" vertical="top" wrapText="1" readingOrder="1"/>
      <protection locked="0"/>
    </xf>
    <xf numFmtId="0" fontId="8" fillId="2" borderId="4" xfId="0" applyFont="1" applyFill="1" applyBorder="1" applyAlignment="1" applyProtection="1">
      <alignment vertical="center" wrapText="1" readingOrder="1"/>
      <protection locked="0"/>
    </xf>
    <xf numFmtId="164" fontId="8" fillId="2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2" borderId="0" xfId="0" applyFont="1" applyFill="1"/>
    <xf numFmtId="0" fontId="8" fillId="2" borderId="4" xfId="0" applyFont="1" applyFill="1" applyBorder="1" applyAlignment="1" applyProtection="1">
      <alignment horizontal="left" vertical="center" wrapText="1" readingOrder="1"/>
      <protection locked="0"/>
    </xf>
    <xf numFmtId="4" fontId="8" fillId="11" borderId="4" xfId="0" applyNumberFormat="1" applyFont="1" applyFill="1" applyBorder="1" applyAlignment="1">
      <alignment horizontal="center"/>
    </xf>
    <xf numFmtId="4" fontId="8" fillId="13" borderId="4" xfId="0" applyNumberFormat="1" applyFont="1" applyFill="1" applyBorder="1" applyAlignment="1">
      <alignment horizontal="center"/>
    </xf>
    <xf numFmtId="4" fontId="8" fillId="15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" fontId="8" fillId="11" borderId="4" xfId="0" applyNumberFormat="1" applyFont="1" applyFill="1" applyBorder="1" applyAlignment="1" applyProtection="1">
      <alignment horizontal="center" wrapText="1" readingOrder="1"/>
      <protection locked="0"/>
    </xf>
    <xf numFmtId="4" fontId="8" fillId="13" borderId="4" xfId="0" applyNumberFormat="1" applyFont="1" applyFill="1" applyBorder="1" applyAlignment="1" applyProtection="1">
      <alignment horizontal="center" wrapText="1" readingOrder="1"/>
      <protection locked="0"/>
    </xf>
    <xf numFmtId="4" fontId="8" fillId="15" borderId="4" xfId="0" applyNumberFormat="1" applyFont="1" applyFill="1" applyBorder="1" applyAlignment="1" applyProtection="1">
      <alignment horizontal="center" wrapText="1" readingOrder="1"/>
      <protection locked="0"/>
    </xf>
    <xf numFmtId="4" fontId="8" fillId="0" borderId="4" xfId="0" applyNumberFormat="1" applyFont="1" applyFill="1" applyBorder="1" applyAlignment="1" applyProtection="1">
      <alignment horizontal="center" wrapText="1" readingOrder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/>
    <xf numFmtId="0" fontId="0" fillId="0" borderId="4" xfId="0" applyBorder="1"/>
    <xf numFmtId="0" fontId="18" fillId="0" borderId="23" xfId="0" applyFont="1" applyBorder="1"/>
    <xf numFmtId="0" fontId="18" fillId="0" borderId="24" xfId="0" applyFont="1" applyBorder="1"/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18" fillId="0" borderId="4" xfId="0" applyFont="1" applyBorder="1" applyAlignment="1">
      <alignment horizontal="left"/>
    </xf>
    <xf numFmtId="0" fontId="19" fillId="0" borderId="4" xfId="0" applyFont="1" applyBorder="1"/>
    <xf numFmtId="0" fontId="18" fillId="0" borderId="10" xfId="0" applyFont="1" applyBorder="1" applyAlignment="1">
      <alignment horizontal="left"/>
    </xf>
    <xf numFmtId="0" fontId="7" fillId="2" borderId="10" xfId="0" applyNumberFormat="1" applyFont="1" applyFill="1" applyBorder="1" applyAlignment="1" applyProtection="1">
      <alignment horizontal="left" vertical="center" wrapText="1"/>
    </xf>
    <xf numFmtId="0" fontId="20" fillId="2" borderId="19" xfId="0" applyNumberFormat="1" applyFont="1" applyFill="1" applyBorder="1" applyAlignment="1" applyProtection="1">
      <alignment horizontal="center" vertical="center" wrapText="1"/>
    </xf>
    <xf numFmtId="0" fontId="21" fillId="0" borderId="25" xfId="0" applyFont="1" applyBorder="1"/>
    <xf numFmtId="0" fontId="21" fillId="0" borderId="23" xfId="0" applyFont="1" applyBorder="1"/>
    <xf numFmtId="0" fontId="21" fillId="0" borderId="24" xfId="0" applyFont="1" applyBorder="1"/>
    <xf numFmtId="0" fontId="22" fillId="0" borderId="10" xfId="0" applyFont="1" applyBorder="1" applyAlignment="1">
      <alignment horizontal="left"/>
    </xf>
    <xf numFmtId="0" fontId="19" fillId="2" borderId="10" xfId="0" applyNumberFormat="1" applyFont="1" applyFill="1" applyBorder="1" applyAlignment="1" applyProtection="1">
      <alignment horizontal="left" vertical="center" wrapText="1"/>
    </xf>
    <xf numFmtId="0" fontId="21" fillId="0" borderId="16" xfId="0" applyFont="1" applyBorder="1"/>
    <xf numFmtId="0" fontId="21" fillId="0" borderId="4" xfId="0" applyFont="1" applyBorder="1"/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Border="1"/>
    <xf numFmtId="0" fontId="22" fillId="0" borderId="4" xfId="0" applyFont="1" applyBorder="1" applyAlignment="1">
      <alignment horizontal="left"/>
    </xf>
    <xf numFmtId="0" fontId="21" fillId="0" borderId="10" xfId="0" applyFont="1" applyBorder="1"/>
    <xf numFmtId="0" fontId="23" fillId="0" borderId="4" xfId="0" applyFont="1" applyBorder="1"/>
    <xf numFmtId="0" fontId="23" fillId="0" borderId="4" xfId="0" applyFont="1" applyFill="1" applyBorder="1" applyAlignment="1" applyProtection="1">
      <alignment vertical="center" wrapText="1" readingOrder="1"/>
      <protection locked="0"/>
    </xf>
    <xf numFmtId="0" fontId="19" fillId="11" borderId="4" xfId="0" applyFont="1" applyFill="1" applyBorder="1" applyAlignment="1" applyProtection="1">
      <alignment vertical="center" wrapText="1" readingOrder="1"/>
      <protection locked="0"/>
    </xf>
    <xf numFmtId="164" fontId="19" fillId="11" borderId="4" xfId="0" applyNumberFormat="1" applyFont="1" applyFill="1" applyBorder="1" applyAlignment="1" applyProtection="1">
      <alignment horizontal="right" vertical="center" wrapText="1" readingOrder="1"/>
      <protection locked="0"/>
    </xf>
    <xf numFmtId="4" fontId="19" fillId="11" borderId="4" xfId="0" applyNumberFormat="1" applyFont="1" applyFill="1" applyBorder="1" applyAlignment="1" applyProtection="1">
      <alignment horizontal="center" wrapText="1" readingOrder="1"/>
      <protection locked="0"/>
    </xf>
    <xf numFmtId="4" fontId="19" fillId="11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2" xfId="0" quotePrefix="1" applyFont="1" applyBorder="1" applyAlignment="1">
      <alignment horizontal="left" vertical="center"/>
    </xf>
    <xf numFmtId="0" fontId="7" fillId="0" borderId="3" xfId="0" quotePrefix="1" applyFont="1" applyBorder="1" applyAlignment="1">
      <alignment horizontal="left" vertical="center"/>
    </xf>
    <xf numFmtId="0" fontId="7" fillId="0" borderId="5" xfId="0" quotePrefix="1" applyFont="1" applyBorder="1" applyAlignment="1">
      <alignment horizontal="left" vertical="center"/>
    </xf>
    <xf numFmtId="0" fontId="6" fillId="0" borderId="2" xfId="0" quotePrefix="1" applyFont="1" applyBorder="1" applyAlignment="1">
      <alignment horizontal="center" wrapText="1"/>
    </xf>
    <xf numFmtId="0" fontId="6" fillId="0" borderId="3" xfId="0" quotePrefix="1" applyFont="1" applyBorder="1" applyAlignment="1">
      <alignment horizontal="center" wrapText="1"/>
    </xf>
    <xf numFmtId="0" fontId="6" fillId="0" borderId="5" xfId="0" quotePrefix="1" applyFont="1" applyBorder="1" applyAlignment="1">
      <alignment horizontal="center" wrapText="1"/>
    </xf>
    <xf numFmtId="0" fontId="7" fillId="7" borderId="9" xfId="0" applyFont="1" applyFill="1" applyBorder="1" applyAlignment="1" applyProtection="1">
      <alignment horizontal="center" vertical="center" readingOrder="1"/>
      <protection locked="0"/>
    </xf>
    <xf numFmtId="0" fontId="6" fillId="2" borderId="17" xfId="0" quotePrefix="1" applyFont="1" applyFill="1" applyBorder="1" applyAlignment="1">
      <alignment horizontal="center" wrapText="1"/>
    </xf>
    <xf numFmtId="0" fontId="6" fillId="2" borderId="18" xfId="0" quotePrefix="1" applyFont="1" applyFill="1" applyBorder="1" applyAlignment="1">
      <alignment horizontal="center" wrapText="1"/>
    </xf>
    <xf numFmtId="0" fontId="20" fillId="2" borderId="12" xfId="0" quotePrefix="1" applyFont="1" applyFill="1" applyBorder="1" applyAlignment="1">
      <alignment horizontal="center" vertical="center" wrapText="1"/>
    </xf>
    <xf numFmtId="0" fontId="20" fillId="2" borderId="13" xfId="0" quotePrefix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 applyProtection="1">
      <alignment vertical="top" wrapText="1" readingOrder="1"/>
      <protection locked="0"/>
    </xf>
    <xf numFmtId="164" fontId="7" fillId="3" borderId="4" xfId="0" applyNumberFormat="1" applyFont="1" applyFill="1" applyBorder="1" applyAlignment="1" applyProtection="1">
      <alignment vertical="top" readingOrder="1"/>
      <protection locked="0"/>
    </xf>
    <xf numFmtId="0" fontId="7" fillId="0" borderId="2" xfId="0" quotePrefix="1" applyFont="1" applyBorder="1" applyAlignment="1">
      <alignment horizontal="left"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0" fillId="0" borderId="5" xfId="0" quotePrefix="1" applyFont="1" applyBorder="1" applyAlignment="1">
      <alignment horizontal="left" vertical="center" wrapText="1"/>
    </xf>
    <xf numFmtId="0" fontId="24" fillId="0" borderId="0" xfId="0" applyFont="1"/>
    <xf numFmtId="4" fontId="6" fillId="0" borderId="4" xfId="0" applyNumberFormat="1" applyFont="1" applyBorder="1" applyAlignment="1">
      <alignment horizontal="right"/>
    </xf>
    <xf numFmtId="4" fontId="6" fillId="0" borderId="4" xfId="0" applyNumberFormat="1" applyFont="1" applyFill="1" applyBorder="1" applyAlignment="1" applyProtection="1">
      <alignment horizontal="right" wrapText="1"/>
    </xf>
    <xf numFmtId="4" fontId="6" fillId="0" borderId="4" xfId="0" applyNumberFormat="1" applyFont="1" applyFill="1" applyBorder="1" applyAlignment="1">
      <alignment horizontal="right"/>
    </xf>
    <xf numFmtId="0" fontId="8" fillId="16" borderId="4" xfId="0" applyFont="1" applyFill="1" applyBorder="1" applyAlignment="1" applyProtection="1">
      <alignment vertical="center" wrapText="1" readingOrder="1"/>
      <protection locked="0"/>
    </xf>
    <xf numFmtId="164" fontId="8" fillId="16" borderId="4" xfId="0" applyNumberFormat="1" applyFont="1" applyFill="1" applyBorder="1" applyAlignment="1" applyProtection="1">
      <alignment horizontal="right" vertical="center" wrapText="1" readingOrder="1"/>
      <protection locked="0"/>
    </xf>
    <xf numFmtId="4" fontId="8" fillId="17" borderId="4" xfId="0" applyNumberFormat="1" applyFont="1" applyFill="1" applyBorder="1"/>
    <xf numFmtId="164" fontId="8" fillId="0" borderId="4" xfId="0" applyNumberFormat="1" applyFont="1" applyFill="1" applyBorder="1" applyAlignment="1" applyProtection="1">
      <alignment wrapText="1" readingOrder="1"/>
      <protection locked="0"/>
    </xf>
    <xf numFmtId="164" fontId="7" fillId="14" borderId="10" xfId="0" applyNumberFormat="1" applyFont="1" applyFill="1" applyBorder="1" applyAlignment="1" applyProtection="1">
      <alignment vertical="center" wrapText="1" readingOrder="1"/>
      <protection locked="0"/>
    </xf>
    <xf numFmtId="4" fontId="7" fillId="14" borderId="10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14" borderId="10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14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0" borderId="4" xfId="0" applyFont="1" applyBorder="1"/>
    <xf numFmtId="0" fontId="8" fillId="0" borderId="0" xfId="0" applyFont="1" applyFill="1" applyBorder="1" applyAlignment="1" applyProtection="1">
      <alignment vertical="center" wrapText="1" readingOrder="1"/>
      <protection locked="0"/>
    </xf>
    <xf numFmtId="164" fontId="8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3" borderId="2" xfId="0" quotePrefix="1" applyNumberFormat="1" applyFont="1" applyFill="1" applyBorder="1" applyAlignment="1" applyProtection="1">
      <alignment horizontal="left" vertical="center" wrapText="1"/>
    </xf>
    <xf numFmtId="0" fontId="7" fillId="3" borderId="3" xfId="0" quotePrefix="1" applyNumberFormat="1" applyFont="1" applyFill="1" applyBorder="1" applyAlignment="1" applyProtection="1">
      <alignment horizontal="left" vertical="center" wrapText="1"/>
    </xf>
    <xf numFmtId="0" fontId="7" fillId="3" borderId="5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0" fontId="7" fillId="3" borderId="5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0" borderId="2" xfId="0" quotePrefix="1" applyNumberFormat="1" applyFont="1" applyFill="1" applyBorder="1" applyAlignment="1" applyProtection="1">
      <alignment horizontal="left" vertical="center" wrapText="1"/>
    </xf>
    <xf numFmtId="0" fontId="7" fillId="0" borderId="3" xfId="0" quotePrefix="1" applyNumberFormat="1" applyFont="1" applyFill="1" applyBorder="1" applyAlignment="1" applyProtection="1">
      <alignment horizontal="left" vertical="center" wrapText="1"/>
    </xf>
    <xf numFmtId="0" fontId="7" fillId="0" borderId="5" xfId="0" quotePrefix="1" applyNumberFormat="1" applyFont="1" applyFill="1" applyBorder="1" applyAlignment="1" applyProtection="1">
      <alignment horizontal="left" vertical="center" wrapText="1"/>
    </xf>
    <xf numFmtId="0" fontId="6" fillId="4" borderId="2" xfId="0" quotePrefix="1" applyFont="1" applyFill="1" applyBorder="1" applyAlignment="1">
      <alignment horizontal="center" wrapText="1"/>
    </xf>
    <xf numFmtId="0" fontId="6" fillId="4" borderId="3" xfId="0" quotePrefix="1" applyFont="1" applyFill="1" applyBorder="1" applyAlignment="1">
      <alignment horizontal="center" wrapText="1"/>
    </xf>
    <xf numFmtId="0" fontId="6" fillId="4" borderId="5" xfId="0" quotePrefix="1" applyFont="1" applyFill="1" applyBorder="1" applyAlignment="1">
      <alignment horizontal="center" wrapText="1"/>
    </xf>
    <xf numFmtId="0" fontId="11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wrapText="1"/>
    </xf>
    <xf numFmtId="0" fontId="7" fillId="3" borderId="2" xfId="0" quotePrefix="1" applyNumberFormat="1" applyFont="1" applyFill="1" applyBorder="1" applyAlignment="1" applyProtection="1">
      <alignment horizontal="center" vertical="center"/>
    </xf>
    <xf numFmtId="0" fontId="7" fillId="3" borderId="3" xfId="0" quotePrefix="1" applyNumberFormat="1" applyFont="1" applyFill="1" applyBorder="1" applyAlignment="1" applyProtection="1">
      <alignment horizontal="center" vertical="center"/>
    </xf>
    <xf numFmtId="0" fontId="7" fillId="3" borderId="5" xfId="0" quotePrefix="1" applyNumberFormat="1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>
      <alignment horizontal="left" vertical="top" wrapText="1"/>
    </xf>
    <xf numFmtId="0" fontId="8" fillId="0" borderId="3" xfId="0" applyNumberFormat="1" applyFont="1" applyFill="1" applyBorder="1" applyAlignment="1" applyProtection="1">
      <alignment vertical="top" wrapText="1"/>
    </xf>
    <xf numFmtId="0" fontId="8" fillId="0" borderId="5" xfId="0" applyNumberFormat="1" applyFont="1" applyFill="1" applyBorder="1" applyAlignment="1" applyProtection="1">
      <alignment vertical="top" wrapText="1"/>
    </xf>
    <xf numFmtId="0" fontId="7" fillId="0" borderId="2" xfId="0" quotePrefix="1" applyFont="1" applyBorder="1" applyAlignment="1">
      <alignment horizontal="left"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8" fillId="0" borderId="5" xfId="0" applyNumberFormat="1" applyFont="1" applyFill="1" applyBorder="1" applyAlignment="1" applyProtection="1">
      <alignment vertic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3" xfId="0" quotePrefix="1" applyFont="1" applyBorder="1" applyAlignment="1">
      <alignment horizontal="center" wrapText="1"/>
    </xf>
    <xf numFmtId="0" fontId="6" fillId="0" borderId="5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0" fillId="0" borderId="5" xfId="0" quotePrefix="1" applyFont="1" applyBorder="1" applyAlignment="1">
      <alignment horizontal="left" vertical="center" wrapText="1"/>
    </xf>
    <xf numFmtId="0" fontId="7" fillId="6" borderId="2" xfId="0" applyFont="1" applyFill="1" applyBorder="1" applyAlignment="1" applyProtection="1">
      <alignment horizontal="center" vertical="center" wrapText="1" readingOrder="1"/>
      <protection locked="0"/>
    </xf>
    <xf numFmtId="0" fontId="7" fillId="6" borderId="5" xfId="0" applyFont="1" applyFill="1" applyBorder="1" applyAlignment="1" applyProtection="1">
      <alignment horizontal="center" vertical="center" wrapText="1" readingOrder="1"/>
      <protection locked="0"/>
    </xf>
    <xf numFmtId="0" fontId="10" fillId="0" borderId="6" xfId="0" applyFont="1" applyBorder="1" applyAlignment="1">
      <alignment horizontal="center"/>
    </xf>
    <xf numFmtId="0" fontId="8" fillId="5" borderId="9" xfId="0" applyFont="1" applyFill="1" applyBorder="1" applyAlignment="1" applyProtection="1">
      <alignment horizontal="center" vertical="center" readingOrder="1"/>
      <protection locked="0"/>
    </xf>
    <xf numFmtId="0" fontId="6" fillId="4" borderId="12" xfId="0" quotePrefix="1" applyFont="1" applyFill="1" applyBorder="1" applyAlignment="1">
      <alignment horizontal="center" wrapText="1"/>
    </xf>
    <xf numFmtId="0" fontId="6" fillId="4" borderId="13" xfId="0" quotePrefix="1" applyFont="1" applyFill="1" applyBorder="1" applyAlignment="1">
      <alignment horizontal="center" wrapText="1"/>
    </xf>
    <xf numFmtId="0" fontId="7" fillId="6" borderId="14" xfId="0" applyFont="1" applyFill="1" applyBorder="1" applyAlignment="1" applyProtection="1">
      <alignment horizontal="center" vertical="center" readingOrder="1"/>
      <protection locked="0"/>
    </xf>
    <xf numFmtId="0" fontId="7" fillId="6" borderId="15" xfId="0" applyFont="1" applyFill="1" applyBorder="1" applyAlignment="1" applyProtection="1">
      <alignment horizontal="center" vertical="center" readingOrder="1"/>
      <protection locked="0"/>
    </xf>
    <xf numFmtId="0" fontId="10" fillId="2" borderId="6" xfId="0" applyFont="1" applyFill="1" applyBorder="1" applyAlignment="1">
      <alignment horizontal="center"/>
    </xf>
    <xf numFmtId="0" fontId="7" fillId="7" borderId="9" xfId="0" applyFont="1" applyFill="1" applyBorder="1" applyAlignment="1" applyProtection="1">
      <alignment horizontal="center" vertical="center" readingOrder="1"/>
      <protection locked="0"/>
    </xf>
    <xf numFmtId="0" fontId="6" fillId="2" borderId="12" xfId="0" quotePrefix="1" applyFont="1" applyFill="1" applyBorder="1" applyAlignment="1">
      <alignment horizontal="center" wrapText="1"/>
    </xf>
    <xf numFmtId="0" fontId="6" fillId="2" borderId="13" xfId="0" quotePrefix="1" applyFont="1" applyFill="1" applyBorder="1" applyAlignment="1">
      <alignment horizontal="center" wrapText="1"/>
    </xf>
    <xf numFmtId="0" fontId="8" fillId="14" borderId="14" xfId="0" applyFont="1" applyFill="1" applyBorder="1" applyAlignment="1" applyProtection="1">
      <alignment horizontal="center" vertical="center" wrapText="1" readingOrder="1"/>
      <protection locked="0"/>
    </xf>
    <xf numFmtId="0" fontId="8" fillId="14" borderId="15" xfId="0" applyFont="1" applyFill="1" applyBorder="1" applyAlignment="1" applyProtection="1">
      <alignment horizontal="center" vertical="center" wrapText="1" readingOrder="1"/>
      <protection locked="0"/>
    </xf>
    <xf numFmtId="0" fontId="7" fillId="14" borderId="2" xfId="0" applyFont="1" applyFill="1" applyBorder="1" applyAlignment="1" applyProtection="1">
      <alignment horizontal="center" vertical="center" wrapText="1" readingOrder="1"/>
      <protection locked="0"/>
    </xf>
    <xf numFmtId="0" fontId="7" fillId="14" borderId="5" xfId="0" applyFont="1" applyFill="1" applyBorder="1" applyAlignment="1" applyProtection="1">
      <alignment horizontal="center" vertical="center" wrapText="1" readingOrder="1"/>
      <protection locked="0"/>
    </xf>
    <xf numFmtId="0" fontId="10" fillId="0" borderId="6" xfId="0" applyFont="1" applyBorder="1" applyAlignment="1">
      <alignment horizontal="center" wrapText="1"/>
    </xf>
    <xf numFmtId="0" fontId="6" fillId="2" borderId="17" xfId="0" quotePrefix="1" applyFont="1" applyFill="1" applyBorder="1" applyAlignment="1">
      <alignment horizontal="center" vertical="center" wrapText="1"/>
    </xf>
    <xf numFmtId="0" fontId="6" fillId="2" borderId="18" xfId="0" quotePrefix="1" applyFont="1" applyFill="1" applyBorder="1" applyAlignment="1">
      <alignment horizontal="center" vertical="center" wrapText="1"/>
    </xf>
    <xf numFmtId="0" fontId="6" fillId="2" borderId="21" xfId="0" quotePrefix="1" applyFont="1" applyFill="1" applyBorder="1" applyAlignment="1">
      <alignment horizontal="center" vertical="center" wrapText="1"/>
    </xf>
    <xf numFmtId="0" fontId="6" fillId="2" borderId="22" xfId="0" quotePrefix="1" applyFont="1" applyFill="1" applyBorder="1" applyAlignment="1">
      <alignment horizontal="center" vertical="center" wrapText="1"/>
    </xf>
    <xf numFmtId="0" fontId="20" fillId="2" borderId="21" xfId="0" quotePrefix="1" applyFont="1" applyFill="1" applyBorder="1" applyAlignment="1">
      <alignment horizontal="center" vertical="center" wrapText="1"/>
    </xf>
    <xf numFmtId="0" fontId="20" fillId="2" borderId="28" xfId="0" quotePrefix="1" applyFont="1" applyFill="1" applyBorder="1" applyAlignment="1">
      <alignment horizontal="center" vertical="center" wrapText="1"/>
    </xf>
    <xf numFmtId="0" fontId="19" fillId="7" borderId="7" xfId="0" applyFont="1" applyFill="1" applyBorder="1" applyAlignment="1" applyProtection="1">
      <alignment horizontal="center" vertical="center" readingOrder="1"/>
      <protection locked="0"/>
    </xf>
    <xf numFmtId="0" fontId="19" fillId="7" borderId="8" xfId="0" applyFont="1" applyFill="1" applyBorder="1" applyAlignment="1" applyProtection="1">
      <alignment horizontal="center" vertical="center" readingOrder="1"/>
      <protection locked="0"/>
    </xf>
    <xf numFmtId="0" fontId="20" fillId="2" borderId="26" xfId="0" quotePrefix="1" applyFont="1" applyFill="1" applyBorder="1" applyAlignment="1">
      <alignment horizontal="center" vertical="center" wrapText="1"/>
    </xf>
    <xf numFmtId="0" fontId="20" fillId="2" borderId="27" xfId="0" quotePrefix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 readingOrder="1"/>
      <protection locked="0"/>
    </xf>
    <xf numFmtId="0" fontId="10" fillId="0" borderId="6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center" vertical="center" readingOrder="1"/>
      <protection locked="0"/>
    </xf>
    <xf numFmtId="0" fontId="7" fillId="0" borderId="8" xfId="0" applyFont="1" applyFill="1" applyBorder="1" applyAlignment="1" applyProtection="1">
      <alignment horizontal="center" vertical="center" readingOrder="1"/>
      <protection locked="0"/>
    </xf>
    <xf numFmtId="0" fontId="6" fillId="0" borderId="12" xfId="0" quotePrefix="1" applyFont="1" applyFill="1" applyBorder="1" applyAlignment="1">
      <alignment horizontal="center" vertical="center" wrapText="1"/>
    </xf>
    <xf numFmtId="0" fontId="6" fillId="0" borderId="13" xfId="0" quotePrefix="1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colors>
    <mruColors>
      <color rgb="FF70EA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workbookViewId="0">
      <selection activeCell="K25" sqref="K25"/>
    </sheetView>
  </sheetViews>
  <sheetFormatPr defaultRowHeight="15" x14ac:dyDescent="0.25"/>
  <cols>
    <col min="6" max="6" width="13.7109375" customWidth="1"/>
    <col min="7" max="8" width="11.7109375" bestFit="1" customWidth="1"/>
    <col min="9" max="9" width="13.42578125" customWidth="1"/>
    <col min="10" max="10" width="11.7109375" bestFit="1" customWidth="1"/>
    <col min="11" max="11" width="12.5703125" customWidth="1"/>
  </cols>
  <sheetData>
    <row r="1" spans="1:11" x14ac:dyDescent="0.25">
      <c r="A1" t="s">
        <v>16</v>
      </c>
    </row>
    <row r="2" spans="1:11" x14ac:dyDescent="0.25">
      <c r="A2" s="21" t="s">
        <v>18</v>
      </c>
      <c r="B2" s="22"/>
    </row>
    <row r="3" spans="1:11" x14ac:dyDescent="0.25">
      <c r="A3" s="21" t="s">
        <v>17</v>
      </c>
      <c r="B3" s="23"/>
    </row>
    <row r="4" spans="1:11" ht="23.25" x14ac:dyDescent="0.25">
      <c r="A4" s="187" t="s">
        <v>15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6" spans="1:11" ht="20.100000000000001" customHeight="1" x14ac:dyDescent="0.25">
      <c r="A6" s="188" t="s">
        <v>256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18" x14ac:dyDescent="0.25">
      <c r="A7" s="1"/>
      <c r="B7" s="2"/>
      <c r="C7" s="2"/>
      <c r="D7" s="2"/>
      <c r="E7" s="3"/>
      <c r="F7" s="4"/>
      <c r="G7" s="4"/>
      <c r="H7" s="4"/>
      <c r="I7" s="4"/>
      <c r="J7" s="5"/>
    </row>
    <row r="8" spans="1:11" ht="38.25" x14ac:dyDescent="0.25">
      <c r="A8" s="154"/>
      <c r="B8" s="155"/>
      <c r="C8" s="155"/>
      <c r="D8" s="155"/>
      <c r="E8" s="156"/>
      <c r="F8" s="18" t="s">
        <v>253</v>
      </c>
      <c r="G8" s="18" t="s">
        <v>10</v>
      </c>
      <c r="H8" s="6" t="s">
        <v>11</v>
      </c>
      <c r="I8" s="18" t="s">
        <v>254</v>
      </c>
      <c r="J8" s="6" t="s">
        <v>12</v>
      </c>
      <c r="K8" s="6" t="s">
        <v>12</v>
      </c>
    </row>
    <row r="9" spans="1:11" x14ac:dyDescent="0.25">
      <c r="A9" s="202">
        <v>1</v>
      </c>
      <c r="B9" s="203"/>
      <c r="C9" s="203"/>
      <c r="D9" s="203"/>
      <c r="E9" s="204"/>
      <c r="F9" s="19">
        <v>2</v>
      </c>
      <c r="G9" s="19">
        <v>3</v>
      </c>
      <c r="H9" s="20">
        <v>4</v>
      </c>
      <c r="I9" s="19">
        <v>5</v>
      </c>
      <c r="J9" s="20" t="s">
        <v>13</v>
      </c>
      <c r="K9" s="20" t="s">
        <v>269</v>
      </c>
    </row>
    <row r="10" spans="1:11" ht="15" customHeight="1" x14ac:dyDescent="0.25">
      <c r="A10" s="190" t="s">
        <v>0</v>
      </c>
      <c r="B10" s="191"/>
      <c r="C10" s="191"/>
      <c r="D10" s="191"/>
      <c r="E10" s="192"/>
      <c r="F10" s="69">
        <v>1540461.63</v>
      </c>
      <c r="G10" s="69">
        <f t="shared" ref="G10" si="0">G11+G12</f>
        <v>1610100</v>
      </c>
      <c r="H10" s="69">
        <v>1861200</v>
      </c>
      <c r="I10" s="69">
        <v>1972022.78</v>
      </c>
      <c r="J10" s="162">
        <f>I10/F10*100</f>
        <v>128.01505351353671</v>
      </c>
      <c r="K10" s="162">
        <f>I10/H10*100</f>
        <v>105.95437244788309</v>
      </c>
    </row>
    <row r="11" spans="1:11" ht="15" customHeight="1" x14ac:dyDescent="0.25">
      <c r="A11" s="193" t="s">
        <v>1</v>
      </c>
      <c r="B11" s="194"/>
      <c r="C11" s="194"/>
      <c r="D11" s="194"/>
      <c r="E11" s="195"/>
      <c r="F11" s="70">
        <v>1540461.63</v>
      </c>
      <c r="G11" s="71">
        <v>1610100</v>
      </c>
      <c r="H11" s="71">
        <v>1861200</v>
      </c>
      <c r="I11" s="72">
        <v>1972022.78</v>
      </c>
      <c r="J11" s="8">
        <f>I11/F11*100</f>
        <v>128.01505351353671</v>
      </c>
      <c r="K11" s="8">
        <f>I11/H11*100</f>
        <v>105.95437244788309</v>
      </c>
    </row>
    <row r="12" spans="1:11" x14ac:dyDescent="0.25">
      <c r="A12" s="9" t="s">
        <v>2</v>
      </c>
      <c r="B12" s="10"/>
      <c r="C12" s="10"/>
      <c r="D12" s="10"/>
      <c r="E12" s="11"/>
      <c r="F12" s="70">
        <v>0</v>
      </c>
      <c r="G12" s="71">
        <v>0</v>
      </c>
      <c r="H12" s="71">
        <v>0</v>
      </c>
      <c r="I12" s="73">
        <v>0</v>
      </c>
      <c r="J12" s="8">
        <v>0</v>
      </c>
      <c r="K12" s="8">
        <v>0</v>
      </c>
    </row>
    <row r="13" spans="1:11" x14ac:dyDescent="0.25">
      <c r="A13" s="196" t="s">
        <v>3</v>
      </c>
      <c r="B13" s="197"/>
      <c r="C13" s="197"/>
      <c r="D13" s="197"/>
      <c r="E13" s="198"/>
      <c r="F13" s="69">
        <v>1511398.83</v>
      </c>
      <c r="G13" s="69">
        <f t="shared" ref="G13:J13" si="1">G14+G15</f>
        <v>1611100</v>
      </c>
      <c r="H13" s="69">
        <v>1862200</v>
      </c>
      <c r="I13" s="69">
        <v>1967497.74</v>
      </c>
      <c r="J13" s="69">
        <f t="shared" si="1"/>
        <v>250.72784405749775</v>
      </c>
      <c r="K13" s="69">
        <f t="shared" ref="K13" si="2">K14+K15</f>
        <v>141.09055490062232</v>
      </c>
    </row>
    <row r="14" spans="1:11" ht="15" customHeight="1" x14ac:dyDescent="0.25">
      <c r="A14" s="199" t="s">
        <v>4</v>
      </c>
      <c r="B14" s="200"/>
      <c r="C14" s="200"/>
      <c r="D14" s="200"/>
      <c r="E14" s="201"/>
      <c r="F14" s="70">
        <v>1488430.89</v>
      </c>
      <c r="G14" s="71">
        <v>1526400</v>
      </c>
      <c r="H14" s="71">
        <v>1775300</v>
      </c>
      <c r="I14" s="74">
        <v>1939844.41</v>
      </c>
      <c r="J14" s="7">
        <f>I14/F14*100</f>
        <v>130.32814778521561</v>
      </c>
      <c r="K14" s="7">
        <f>I14/H14*100</f>
        <v>109.26854109164648</v>
      </c>
    </row>
    <row r="15" spans="1:11" x14ac:dyDescent="0.25">
      <c r="A15" s="151" t="s">
        <v>5</v>
      </c>
      <c r="B15" s="152"/>
      <c r="C15" s="152"/>
      <c r="D15" s="152"/>
      <c r="E15" s="153"/>
      <c r="F15" s="70">
        <v>22967.94</v>
      </c>
      <c r="G15" s="71">
        <v>84700</v>
      </c>
      <c r="H15" s="71">
        <v>86900</v>
      </c>
      <c r="I15" s="74">
        <v>27653.33</v>
      </c>
      <c r="J15" s="7">
        <f>I15/F15*100</f>
        <v>120.39969627228216</v>
      </c>
      <c r="K15" s="7">
        <f>I15/H15*100</f>
        <v>31.822013808975836</v>
      </c>
    </row>
    <row r="16" spans="1:11" x14ac:dyDescent="0.25">
      <c r="A16" s="207" t="s">
        <v>6</v>
      </c>
      <c r="B16" s="208"/>
      <c r="C16" s="208"/>
      <c r="D16" s="208"/>
      <c r="E16" s="209"/>
      <c r="F16" s="69">
        <f>F10-F13</f>
        <v>29062.799999999814</v>
      </c>
      <c r="G16" s="69">
        <f>G10-G13</f>
        <v>-1000</v>
      </c>
      <c r="H16" s="69">
        <f>H10-H13</f>
        <v>-1000</v>
      </c>
      <c r="I16" s="69">
        <f>I10-I13</f>
        <v>4525.0400000000373</v>
      </c>
      <c r="J16" s="163">
        <f>I16/F16*100</f>
        <v>15.569869386294735</v>
      </c>
      <c r="K16" s="163">
        <f>I16/H16*100</f>
        <v>-452.50400000000371</v>
      </c>
    </row>
    <row r="17" spans="1:11" ht="18" x14ac:dyDescent="0.25">
      <c r="A17" s="12"/>
      <c r="B17" s="13"/>
      <c r="C17" s="13"/>
      <c r="D17" s="13"/>
      <c r="E17" s="13"/>
      <c r="F17" s="13"/>
      <c r="G17" s="13"/>
      <c r="H17" s="14"/>
      <c r="I17" s="14"/>
      <c r="J17" s="14"/>
    </row>
    <row r="18" spans="1:11" ht="20.100000000000001" customHeight="1" x14ac:dyDescent="0.25">
      <c r="A18" s="189" t="s">
        <v>257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ht="18" x14ac:dyDescent="0.25">
      <c r="A19" s="12"/>
      <c r="B19" s="13"/>
      <c r="C19" s="13"/>
      <c r="D19" s="13"/>
      <c r="E19" s="13"/>
      <c r="F19" s="13"/>
      <c r="G19" s="13"/>
      <c r="H19" s="14"/>
      <c r="I19" s="14"/>
      <c r="J19" s="14"/>
    </row>
    <row r="20" spans="1:11" ht="38.25" x14ac:dyDescent="0.25">
      <c r="A20" s="216"/>
      <c r="B20" s="217"/>
      <c r="C20" s="217"/>
      <c r="D20" s="217"/>
      <c r="E20" s="218"/>
      <c r="F20" s="18" t="s">
        <v>253</v>
      </c>
      <c r="G20" s="18" t="s">
        <v>10</v>
      </c>
      <c r="H20" s="6" t="s">
        <v>11</v>
      </c>
      <c r="I20" s="18" t="s">
        <v>254</v>
      </c>
      <c r="J20" s="6" t="s">
        <v>12</v>
      </c>
      <c r="K20" s="6" t="s">
        <v>12</v>
      </c>
    </row>
    <row r="21" spans="1:11" x14ac:dyDescent="0.25">
      <c r="A21" s="202">
        <v>1</v>
      </c>
      <c r="B21" s="203"/>
      <c r="C21" s="203"/>
      <c r="D21" s="203"/>
      <c r="E21" s="204"/>
      <c r="F21" s="19">
        <v>2</v>
      </c>
      <c r="G21" s="19">
        <v>3</v>
      </c>
      <c r="H21" s="20">
        <v>4</v>
      </c>
      <c r="I21" s="19">
        <v>5</v>
      </c>
      <c r="J21" s="20" t="s">
        <v>13</v>
      </c>
      <c r="K21" s="20" t="s">
        <v>14</v>
      </c>
    </row>
    <row r="22" spans="1:11" ht="35.1" customHeight="1" x14ac:dyDescent="0.25">
      <c r="A22" s="210" t="s">
        <v>7</v>
      </c>
      <c r="B22" s="211"/>
      <c r="C22" s="211"/>
      <c r="D22" s="211"/>
      <c r="E22" s="212"/>
      <c r="F22" s="170">
        <v>0</v>
      </c>
      <c r="G22" s="170">
        <v>0</v>
      </c>
      <c r="H22" s="170">
        <v>0</v>
      </c>
      <c r="I22" s="170">
        <v>0</v>
      </c>
      <c r="J22" s="171">
        <v>0</v>
      </c>
      <c r="K22" s="171">
        <v>0</v>
      </c>
    </row>
    <row r="23" spans="1:11" ht="35.1" customHeight="1" x14ac:dyDescent="0.25">
      <c r="A23" s="213" t="s">
        <v>8</v>
      </c>
      <c r="B23" s="214"/>
      <c r="C23" s="214"/>
      <c r="D23" s="214"/>
      <c r="E23" s="215"/>
      <c r="F23" s="170">
        <v>0</v>
      </c>
      <c r="G23" s="170">
        <v>0</v>
      </c>
      <c r="H23" s="170">
        <v>0</v>
      </c>
      <c r="I23" s="170">
        <v>0</v>
      </c>
      <c r="J23" s="171">
        <v>0</v>
      </c>
      <c r="K23" s="171">
        <v>0</v>
      </c>
    </row>
    <row r="24" spans="1:11" ht="35.1" customHeight="1" x14ac:dyDescent="0.25">
      <c r="A24" s="199" t="s">
        <v>9</v>
      </c>
      <c r="B24" s="214"/>
      <c r="C24" s="214"/>
      <c r="D24" s="214"/>
      <c r="E24" s="214"/>
      <c r="F24" s="172">
        <f t="shared" ref="F24:K24" si="3">F22-F23</f>
        <v>0</v>
      </c>
      <c r="G24" s="172">
        <f t="shared" si="3"/>
        <v>0</v>
      </c>
      <c r="H24" s="172">
        <f t="shared" si="3"/>
        <v>0</v>
      </c>
      <c r="I24" s="172">
        <f t="shared" si="3"/>
        <v>0</v>
      </c>
      <c r="J24" s="172">
        <f t="shared" si="3"/>
        <v>0</v>
      </c>
      <c r="K24" s="172">
        <f t="shared" si="3"/>
        <v>0</v>
      </c>
    </row>
    <row r="25" spans="1:11" ht="35.1" customHeight="1" x14ac:dyDescent="0.25">
      <c r="A25" s="199" t="s">
        <v>261</v>
      </c>
      <c r="B25" s="214"/>
      <c r="C25" s="214"/>
      <c r="D25" s="214"/>
      <c r="E25" s="214"/>
      <c r="F25" s="172">
        <f>F16+F24</f>
        <v>29062.799999999814</v>
      </c>
      <c r="G25" s="172">
        <v>-1000</v>
      </c>
      <c r="H25" s="172">
        <f>H23-H24</f>
        <v>0</v>
      </c>
      <c r="I25" s="172">
        <v>4525.04</v>
      </c>
      <c r="J25" s="172">
        <f>I25/F25*100</f>
        <v>15.569869386294608</v>
      </c>
      <c r="K25" s="172" t="e">
        <f>I25/H25*100</f>
        <v>#DIV/0!</v>
      </c>
    </row>
    <row r="26" spans="1:11" ht="18" customHeight="1" x14ac:dyDescent="0.25">
      <c r="A26" s="164"/>
      <c r="B26" s="165"/>
      <c r="C26" s="165"/>
      <c r="D26" s="165"/>
      <c r="E26" s="165"/>
      <c r="F26" s="15"/>
      <c r="G26" s="15"/>
      <c r="H26" s="15"/>
      <c r="I26" s="15"/>
      <c r="J26" s="16"/>
      <c r="K26" s="16"/>
    </row>
    <row r="27" spans="1:11" ht="20.100000000000001" customHeight="1" x14ac:dyDescent="0.25">
      <c r="A27" s="219" t="s">
        <v>258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1"/>
    </row>
    <row r="28" spans="1:11" ht="18" customHeight="1" x14ac:dyDescent="0.25">
      <c r="A28" s="166"/>
      <c r="B28" s="167"/>
      <c r="C28" s="167"/>
      <c r="D28" s="167"/>
      <c r="E28" s="167"/>
      <c r="F28" s="167"/>
      <c r="G28" s="167"/>
      <c r="H28" s="167"/>
      <c r="I28" s="167"/>
      <c r="J28" s="167"/>
      <c r="K28" s="168"/>
    </row>
    <row r="29" spans="1:11" ht="42.75" customHeight="1" x14ac:dyDescent="0.25">
      <c r="A29" s="216"/>
      <c r="B29" s="217"/>
      <c r="C29" s="217"/>
      <c r="D29" s="217"/>
      <c r="E29" s="218"/>
      <c r="F29" s="18" t="s">
        <v>253</v>
      </c>
      <c r="G29" s="18" t="s">
        <v>10</v>
      </c>
      <c r="H29" s="6" t="s">
        <v>11</v>
      </c>
      <c r="I29" s="18" t="s">
        <v>254</v>
      </c>
      <c r="J29" s="6" t="s">
        <v>12</v>
      </c>
      <c r="K29" s="6" t="s">
        <v>12</v>
      </c>
    </row>
    <row r="30" spans="1:11" x14ac:dyDescent="0.25">
      <c r="A30" s="202">
        <v>1</v>
      </c>
      <c r="B30" s="203"/>
      <c r="C30" s="203"/>
      <c r="D30" s="203"/>
      <c r="E30" s="204"/>
      <c r="F30" s="19">
        <v>2</v>
      </c>
      <c r="G30" s="19">
        <v>3</v>
      </c>
      <c r="H30" s="20">
        <v>4</v>
      </c>
      <c r="I30" s="19">
        <v>5</v>
      </c>
      <c r="J30" s="20" t="s">
        <v>13</v>
      </c>
      <c r="K30" s="20" t="s">
        <v>269</v>
      </c>
    </row>
    <row r="31" spans="1:11" ht="35.1" customHeight="1" x14ac:dyDescent="0.25">
      <c r="A31" s="199" t="s">
        <v>259</v>
      </c>
      <c r="B31" s="200"/>
      <c r="C31" s="200"/>
      <c r="D31" s="200"/>
      <c r="E31" s="201"/>
      <c r="F31" s="172">
        <v>12629.23</v>
      </c>
      <c r="G31" s="172">
        <v>2000</v>
      </c>
      <c r="H31" s="172">
        <v>2000</v>
      </c>
      <c r="I31" s="172">
        <v>41692.03</v>
      </c>
      <c r="J31" s="172">
        <f>I31/F31*100</f>
        <v>330.12329334409145</v>
      </c>
      <c r="K31" s="172">
        <f>I31/H31*100</f>
        <v>2084.6014999999998</v>
      </c>
    </row>
    <row r="32" spans="1:11" ht="35.1" customHeight="1" x14ac:dyDescent="0.25">
      <c r="A32" s="199" t="s">
        <v>260</v>
      </c>
      <c r="B32" s="200"/>
      <c r="C32" s="200"/>
      <c r="D32" s="200"/>
      <c r="E32" s="201"/>
      <c r="F32" s="172">
        <v>0</v>
      </c>
      <c r="G32" s="172">
        <v>-1000</v>
      </c>
      <c r="H32" s="172">
        <v>-1000</v>
      </c>
      <c r="I32" s="172">
        <v>0</v>
      </c>
      <c r="J32" s="172">
        <v>0</v>
      </c>
      <c r="K32" s="172">
        <f t="shared" ref="K32:K33" si="4">I32/H32*100</f>
        <v>0</v>
      </c>
    </row>
    <row r="33" spans="1:11" ht="55.5" customHeight="1" x14ac:dyDescent="0.25">
      <c r="A33" s="199" t="s">
        <v>255</v>
      </c>
      <c r="B33" s="214"/>
      <c r="C33" s="214"/>
      <c r="D33" s="214"/>
      <c r="E33" s="214"/>
      <c r="F33" s="172">
        <v>41692.03</v>
      </c>
      <c r="G33" s="172">
        <v>2000</v>
      </c>
      <c r="H33" s="172">
        <v>1000</v>
      </c>
      <c r="I33" s="172">
        <v>46217.07</v>
      </c>
      <c r="J33" s="172">
        <f>I33/F33*100</f>
        <v>110.85348926401521</v>
      </c>
      <c r="K33" s="172">
        <f t="shared" si="4"/>
        <v>4621.7070000000003</v>
      </c>
    </row>
    <row r="34" spans="1:11" ht="18" x14ac:dyDescent="0.25">
      <c r="A34" s="17"/>
      <c r="B34" s="13"/>
      <c r="C34" s="13"/>
      <c r="D34" s="13"/>
      <c r="E34" s="13"/>
      <c r="F34" s="13"/>
      <c r="G34" s="13"/>
      <c r="H34" s="14"/>
      <c r="I34" s="14"/>
      <c r="J34" s="14"/>
    </row>
    <row r="35" spans="1:11" ht="20.100000000000001" customHeight="1" x14ac:dyDescent="0.25">
      <c r="A35" s="169" t="s">
        <v>262</v>
      </c>
    </row>
    <row r="37" spans="1:11" ht="38.25" x14ac:dyDescent="0.25">
      <c r="A37" s="216"/>
      <c r="B37" s="217"/>
      <c r="C37" s="217"/>
      <c r="D37" s="217"/>
      <c r="E37" s="218"/>
      <c r="F37" s="18" t="s">
        <v>253</v>
      </c>
      <c r="G37" s="18" t="s">
        <v>10</v>
      </c>
      <c r="H37" s="6" t="s">
        <v>11</v>
      </c>
      <c r="I37" s="18" t="s">
        <v>254</v>
      </c>
      <c r="J37" s="6" t="s">
        <v>12</v>
      </c>
      <c r="K37" s="6" t="s">
        <v>12</v>
      </c>
    </row>
    <row r="38" spans="1:11" x14ac:dyDescent="0.25">
      <c r="A38" s="202">
        <v>1</v>
      </c>
      <c r="B38" s="203"/>
      <c r="C38" s="203"/>
      <c r="D38" s="203"/>
      <c r="E38" s="204"/>
      <c r="F38" s="19">
        <v>2</v>
      </c>
      <c r="G38" s="19">
        <v>3</v>
      </c>
      <c r="H38" s="20">
        <v>4</v>
      </c>
      <c r="I38" s="19">
        <v>5</v>
      </c>
      <c r="J38" s="20" t="s">
        <v>13</v>
      </c>
      <c r="K38" s="20" t="s">
        <v>14</v>
      </c>
    </row>
    <row r="39" spans="1:11" ht="35.1" customHeight="1" x14ac:dyDescent="0.25">
      <c r="A39" s="184" t="s">
        <v>259</v>
      </c>
      <c r="B39" s="185"/>
      <c r="C39" s="185"/>
      <c r="D39" s="185"/>
      <c r="E39" s="186"/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</row>
    <row r="40" spans="1:11" ht="35.1" customHeight="1" x14ac:dyDescent="0.25">
      <c r="A40" s="184" t="s">
        <v>263</v>
      </c>
      <c r="B40" s="185"/>
      <c r="C40" s="185"/>
      <c r="D40" s="185"/>
      <c r="E40" s="186"/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</row>
    <row r="41" spans="1:11" ht="35.1" customHeight="1" x14ac:dyDescent="0.25">
      <c r="A41" s="184" t="s">
        <v>264</v>
      </c>
      <c r="B41" s="185"/>
      <c r="C41" s="185"/>
      <c r="D41" s="185"/>
      <c r="E41" s="186"/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</row>
    <row r="42" spans="1:11" ht="35.1" customHeight="1" x14ac:dyDescent="0.25">
      <c r="A42" s="184" t="s">
        <v>265</v>
      </c>
      <c r="B42" s="185"/>
      <c r="C42" s="185"/>
      <c r="D42" s="185"/>
      <c r="E42" s="186"/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</row>
    <row r="43" spans="1:11" x14ac:dyDescent="0.25">
      <c r="A43" s="205"/>
      <c r="B43" s="206"/>
      <c r="C43" s="206"/>
      <c r="D43" s="206"/>
      <c r="E43" s="206"/>
      <c r="F43" s="206"/>
      <c r="G43" s="206"/>
      <c r="H43" s="206"/>
      <c r="I43" s="206"/>
      <c r="J43" s="206"/>
    </row>
    <row r="44" spans="1:11" ht="9" customHeight="1" x14ac:dyDescent="0.25"/>
  </sheetData>
  <mergeCells count="28">
    <mergeCell ref="A43:J43"/>
    <mergeCell ref="A16:E16"/>
    <mergeCell ref="A22:E22"/>
    <mergeCell ref="A23:E23"/>
    <mergeCell ref="A24:E24"/>
    <mergeCell ref="A20:E20"/>
    <mergeCell ref="A21:E21"/>
    <mergeCell ref="A33:E33"/>
    <mergeCell ref="A31:E31"/>
    <mergeCell ref="A25:E25"/>
    <mergeCell ref="A27:K27"/>
    <mergeCell ref="A29:E29"/>
    <mergeCell ref="A30:E30"/>
    <mergeCell ref="A32:E32"/>
    <mergeCell ref="A37:E37"/>
    <mergeCell ref="A38:E38"/>
    <mergeCell ref="A39:E39"/>
    <mergeCell ref="A40:E40"/>
    <mergeCell ref="A41:E41"/>
    <mergeCell ref="A42:E42"/>
    <mergeCell ref="A4:K4"/>
    <mergeCell ref="A6:K6"/>
    <mergeCell ref="A18:K18"/>
    <mergeCell ref="A10:E10"/>
    <mergeCell ref="A11:E11"/>
    <mergeCell ref="A13:E13"/>
    <mergeCell ref="A14:E14"/>
    <mergeCell ref="A9:E9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zoomScaleNormal="100" workbookViewId="0">
      <selection activeCell="N100" sqref="N100"/>
    </sheetView>
  </sheetViews>
  <sheetFormatPr defaultRowHeight="12.75" x14ac:dyDescent="0.2"/>
  <cols>
    <col min="1" max="1" width="6.140625" style="29" customWidth="1"/>
    <col min="2" max="2" width="33.140625" style="29" customWidth="1"/>
    <col min="3" max="6" width="13.42578125" style="29" customWidth="1"/>
    <col min="7" max="8" width="9.42578125" style="29" customWidth="1"/>
    <col min="9" max="9" width="5.7109375" style="29" customWidth="1"/>
    <col min="10" max="10" width="1.140625" style="29" customWidth="1"/>
    <col min="11" max="255" width="9.140625" style="29"/>
    <col min="256" max="256" width="6.140625" style="29" customWidth="1"/>
    <col min="257" max="257" width="33.140625" style="29" customWidth="1"/>
    <col min="258" max="258" width="8.85546875" style="29" customWidth="1"/>
    <col min="259" max="259" width="10.42578125" style="29" customWidth="1"/>
    <col min="260" max="260" width="5.5703125" style="29" customWidth="1"/>
    <col min="261" max="261" width="9.42578125" style="29" customWidth="1"/>
    <col min="262" max="262" width="8.7109375" style="29" customWidth="1"/>
    <col min="263" max="263" width="6.85546875" style="29" customWidth="1"/>
    <col min="264" max="264" width="5.85546875" style="29" customWidth="1"/>
    <col min="265" max="265" width="5.7109375" style="29" customWidth="1"/>
    <col min="266" max="266" width="1.140625" style="29" customWidth="1"/>
    <col min="267" max="511" width="9.140625" style="29"/>
    <col min="512" max="512" width="6.140625" style="29" customWidth="1"/>
    <col min="513" max="513" width="33.140625" style="29" customWidth="1"/>
    <col min="514" max="514" width="8.85546875" style="29" customWidth="1"/>
    <col min="515" max="515" width="10.42578125" style="29" customWidth="1"/>
    <col min="516" max="516" width="5.5703125" style="29" customWidth="1"/>
    <col min="517" max="517" width="9.42578125" style="29" customWidth="1"/>
    <col min="518" max="518" width="8.7109375" style="29" customWidth="1"/>
    <col min="519" max="519" width="6.85546875" style="29" customWidth="1"/>
    <col min="520" max="520" width="5.85546875" style="29" customWidth="1"/>
    <col min="521" max="521" width="5.7109375" style="29" customWidth="1"/>
    <col min="522" max="522" width="1.140625" style="29" customWidth="1"/>
    <col min="523" max="767" width="9.140625" style="29"/>
    <col min="768" max="768" width="6.140625" style="29" customWidth="1"/>
    <col min="769" max="769" width="33.140625" style="29" customWidth="1"/>
    <col min="770" max="770" width="8.85546875" style="29" customWidth="1"/>
    <col min="771" max="771" width="10.42578125" style="29" customWidth="1"/>
    <col min="772" max="772" width="5.5703125" style="29" customWidth="1"/>
    <col min="773" max="773" width="9.42578125" style="29" customWidth="1"/>
    <col min="774" max="774" width="8.7109375" style="29" customWidth="1"/>
    <col min="775" max="775" width="6.85546875" style="29" customWidth="1"/>
    <col min="776" max="776" width="5.85546875" style="29" customWidth="1"/>
    <col min="777" max="777" width="5.7109375" style="29" customWidth="1"/>
    <col min="778" max="778" width="1.140625" style="29" customWidth="1"/>
    <col min="779" max="1023" width="9.140625" style="29"/>
    <col min="1024" max="1024" width="6.140625" style="29" customWidth="1"/>
    <col min="1025" max="1025" width="33.140625" style="29" customWidth="1"/>
    <col min="1026" max="1026" width="8.85546875" style="29" customWidth="1"/>
    <col min="1027" max="1027" width="10.42578125" style="29" customWidth="1"/>
    <col min="1028" max="1028" width="5.5703125" style="29" customWidth="1"/>
    <col min="1029" max="1029" width="9.42578125" style="29" customWidth="1"/>
    <col min="1030" max="1030" width="8.7109375" style="29" customWidth="1"/>
    <col min="1031" max="1031" width="6.85546875" style="29" customWidth="1"/>
    <col min="1032" max="1032" width="5.85546875" style="29" customWidth="1"/>
    <col min="1033" max="1033" width="5.7109375" style="29" customWidth="1"/>
    <col min="1034" max="1034" width="1.140625" style="29" customWidth="1"/>
    <col min="1035" max="1279" width="9.140625" style="29"/>
    <col min="1280" max="1280" width="6.140625" style="29" customWidth="1"/>
    <col min="1281" max="1281" width="33.140625" style="29" customWidth="1"/>
    <col min="1282" max="1282" width="8.85546875" style="29" customWidth="1"/>
    <col min="1283" max="1283" width="10.42578125" style="29" customWidth="1"/>
    <col min="1284" max="1284" width="5.5703125" style="29" customWidth="1"/>
    <col min="1285" max="1285" width="9.42578125" style="29" customWidth="1"/>
    <col min="1286" max="1286" width="8.7109375" style="29" customWidth="1"/>
    <col min="1287" max="1287" width="6.85546875" style="29" customWidth="1"/>
    <col min="1288" max="1288" width="5.85546875" style="29" customWidth="1"/>
    <col min="1289" max="1289" width="5.7109375" style="29" customWidth="1"/>
    <col min="1290" max="1290" width="1.140625" style="29" customWidth="1"/>
    <col min="1291" max="1535" width="9.140625" style="29"/>
    <col min="1536" max="1536" width="6.140625" style="29" customWidth="1"/>
    <col min="1537" max="1537" width="33.140625" style="29" customWidth="1"/>
    <col min="1538" max="1538" width="8.85546875" style="29" customWidth="1"/>
    <col min="1539" max="1539" width="10.42578125" style="29" customWidth="1"/>
    <col min="1540" max="1540" width="5.5703125" style="29" customWidth="1"/>
    <col min="1541" max="1541" width="9.42578125" style="29" customWidth="1"/>
    <col min="1542" max="1542" width="8.7109375" style="29" customWidth="1"/>
    <col min="1543" max="1543" width="6.85546875" style="29" customWidth="1"/>
    <col min="1544" max="1544" width="5.85546875" style="29" customWidth="1"/>
    <col min="1545" max="1545" width="5.7109375" style="29" customWidth="1"/>
    <col min="1546" max="1546" width="1.140625" style="29" customWidth="1"/>
    <col min="1547" max="1791" width="9.140625" style="29"/>
    <col min="1792" max="1792" width="6.140625" style="29" customWidth="1"/>
    <col min="1793" max="1793" width="33.140625" style="29" customWidth="1"/>
    <col min="1794" max="1794" width="8.85546875" style="29" customWidth="1"/>
    <col min="1795" max="1795" width="10.42578125" style="29" customWidth="1"/>
    <col min="1796" max="1796" width="5.5703125" style="29" customWidth="1"/>
    <col min="1797" max="1797" width="9.42578125" style="29" customWidth="1"/>
    <col min="1798" max="1798" width="8.7109375" style="29" customWidth="1"/>
    <col min="1799" max="1799" width="6.85546875" style="29" customWidth="1"/>
    <col min="1800" max="1800" width="5.85546875" style="29" customWidth="1"/>
    <col min="1801" max="1801" width="5.7109375" style="29" customWidth="1"/>
    <col min="1802" max="1802" width="1.140625" style="29" customWidth="1"/>
    <col min="1803" max="2047" width="9.140625" style="29"/>
    <col min="2048" max="2048" width="6.140625" style="29" customWidth="1"/>
    <col min="2049" max="2049" width="33.140625" style="29" customWidth="1"/>
    <col min="2050" max="2050" width="8.85546875" style="29" customWidth="1"/>
    <col min="2051" max="2051" width="10.42578125" style="29" customWidth="1"/>
    <col min="2052" max="2052" width="5.5703125" style="29" customWidth="1"/>
    <col min="2053" max="2053" width="9.42578125" style="29" customWidth="1"/>
    <col min="2054" max="2054" width="8.7109375" style="29" customWidth="1"/>
    <col min="2055" max="2055" width="6.85546875" style="29" customWidth="1"/>
    <col min="2056" max="2056" width="5.85546875" style="29" customWidth="1"/>
    <col min="2057" max="2057" width="5.7109375" style="29" customWidth="1"/>
    <col min="2058" max="2058" width="1.140625" style="29" customWidth="1"/>
    <col min="2059" max="2303" width="9.140625" style="29"/>
    <col min="2304" max="2304" width="6.140625" style="29" customWidth="1"/>
    <col min="2305" max="2305" width="33.140625" style="29" customWidth="1"/>
    <col min="2306" max="2306" width="8.85546875" style="29" customWidth="1"/>
    <col min="2307" max="2307" width="10.42578125" style="29" customWidth="1"/>
    <col min="2308" max="2308" width="5.5703125" style="29" customWidth="1"/>
    <col min="2309" max="2309" width="9.42578125" style="29" customWidth="1"/>
    <col min="2310" max="2310" width="8.7109375" style="29" customWidth="1"/>
    <col min="2311" max="2311" width="6.85546875" style="29" customWidth="1"/>
    <col min="2312" max="2312" width="5.85546875" style="29" customWidth="1"/>
    <col min="2313" max="2313" width="5.7109375" style="29" customWidth="1"/>
    <col min="2314" max="2314" width="1.140625" style="29" customWidth="1"/>
    <col min="2315" max="2559" width="9.140625" style="29"/>
    <col min="2560" max="2560" width="6.140625" style="29" customWidth="1"/>
    <col min="2561" max="2561" width="33.140625" style="29" customWidth="1"/>
    <col min="2562" max="2562" width="8.85546875" style="29" customWidth="1"/>
    <col min="2563" max="2563" width="10.42578125" style="29" customWidth="1"/>
    <col min="2564" max="2564" width="5.5703125" style="29" customWidth="1"/>
    <col min="2565" max="2565" width="9.42578125" style="29" customWidth="1"/>
    <col min="2566" max="2566" width="8.7109375" style="29" customWidth="1"/>
    <col min="2567" max="2567" width="6.85546875" style="29" customWidth="1"/>
    <col min="2568" max="2568" width="5.85546875" style="29" customWidth="1"/>
    <col min="2569" max="2569" width="5.7109375" style="29" customWidth="1"/>
    <col min="2570" max="2570" width="1.140625" style="29" customWidth="1"/>
    <col min="2571" max="2815" width="9.140625" style="29"/>
    <col min="2816" max="2816" width="6.140625" style="29" customWidth="1"/>
    <col min="2817" max="2817" width="33.140625" style="29" customWidth="1"/>
    <col min="2818" max="2818" width="8.85546875" style="29" customWidth="1"/>
    <col min="2819" max="2819" width="10.42578125" style="29" customWidth="1"/>
    <col min="2820" max="2820" width="5.5703125" style="29" customWidth="1"/>
    <col min="2821" max="2821" width="9.42578125" style="29" customWidth="1"/>
    <col min="2822" max="2822" width="8.7109375" style="29" customWidth="1"/>
    <col min="2823" max="2823" width="6.85546875" style="29" customWidth="1"/>
    <col min="2824" max="2824" width="5.85546875" style="29" customWidth="1"/>
    <col min="2825" max="2825" width="5.7109375" style="29" customWidth="1"/>
    <col min="2826" max="2826" width="1.140625" style="29" customWidth="1"/>
    <col min="2827" max="3071" width="9.140625" style="29"/>
    <col min="3072" max="3072" width="6.140625" style="29" customWidth="1"/>
    <col min="3073" max="3073" width="33.140625" style="29" customWidth="1"/>
    <col min="3074" max="3074" width="8.85546875" style="29" customWidth="1"/>
    <col min="3075" max="3075" width="10.42578125" style="29" customWidth="1"/>
    <col min="3076" max="3076" width="5.5703125" style="29" customWidth="1"/>
    <col min="3077" max="3077" width="9.42578125" style="29" customWidth="1"/>
    <col min="3078" max="3078" width="8.7109375" style="29" customWidth="1"/>
    <col min="3079" max="3079" width="6.85546875" style="29" customWidth="1"/>
    <col min="3080" max="3080" width="5.85546875" style="29" customWidth="1"/>
    <col min="3081" max="3081" width="5.7109375" style="29" customWidth="1"/>
    <col min="3082" max="3082" width="1.140625" style="29" customWidth="1"/>
    <col min="3083" max="3327" width="9.140625" style="29"/>
    <col min="3328" max="3328" width="6.140625" style="29" customWidth="1"/>
    <col min="3329" max="3329" width="33.140625" style="29" customWidth="1"/>
    <col min="3330" max="3330" width="8.85546875" style="29" customWidth="1"/>
    <col min="3331" max="3331" width="10.42578125" style="29" customWidth="1"/>
    <col min="3332" max="3332" width="5.5703125" style="29" customWidth="1"/>
    <col min="3333" max="3333" width="9.42578125" style="29" customWidth="1"/>
    <col min="3334" max="3334" width="8.7109375" style="29" customWidth="1"/>
    <col min="3335" max="3335" width="6.85546875" style="29" customWidth="1"/>
    <col min="3336" max="3336" width="5.85546875" style="29" customWidth="1"/>
    <col min="3337" max="3337" width="5.7109375" style="29" customWidth="1"/>
    <col min="3338" max="3338" width="1.140625" style="29" customWidth="1"/>
    <col min="3339" max="3583" width="9.140625" style="29"/>
    <col min="3584" max="3584" width="6.140625" style="29" customWidth="1"/>
    <col min="3585" max="3585" width="33.140625" style="29" customWidth="1"/>
    <col min="3586" max="3586" width="8.85546875" style="29" customWidth="1"/>
    <col min="3587" max="3587" width="10.42578125" style="29" customWidth="1"/>
    <col min="3588" max="3588" width="5.5703125" style="29" customWidth="1"/>
    <col min="3589" max="3589" width="9.42578125" style="29" customWidth="1"/>
    <col min="3590" max="3590" width="8.7109375" style="29" customWidth="1"/>
    <col min="3591" max="3591" width="6.85546875" style="29" customWidth="1"/>
    <col min="3592" max="3592" width="5.85546875" style="29" customWidth="1"/>
    <col min="3593" max="3593" width="5.7109375" style="29" customWidth="1"/>
    <col min="3594" max="3594" width="1.140625" style="29" customWidth="1"/>
    <col min="3595" max="3839" width="9.140625" style="29"/>
    <col min="3840" max="3840" width="6.140625" style="29" customWidth="1"/>
    <col min="3841" max="3841" width="33.140625" style="29" customWidth="1"/>
    <col min="3842" max="3842" width="8.85546875" style="29" customWidth="1"/>
    <col min="3843" max="3843" width="10.42578125" style="29" customWidth="1"/>
    <col min="3844" max="3844" width="5.5703125" style="29" customWidth="1"/>
    <col min="3845" max="3845" width="9.42578125" style="29" customWidth="1"/>
    <col min="3846" max="3846" width="8.7109375" style="29" customWidth="1"/>
    <col min="3847" max="3847" width="6.85546875" style="29" customWidth="1"/>
    <col min="3848" max="3848" width="5.85546875" style="29" customWidth="1"/>
    <col min="3849" max="3849" width="5.7109375" style="29" customWidth="1"/>
    <col min="3850" max="3850" width="1.140625" style="29" customWidth="1"/>
    <col min="3851" max="4095" width="9.140625" style="29"/>
    <col min="4096" max="4096" width="6.140625" style="29" customWidth="1"/>
    <col min="4097" max="4097" width="33.140625" style="29" customWidth="1"/>
    <col min="4098" max="4098" width="8.85546875" style="29" customWidth="1"/>
    <col min="4099" max="4099" width="10.42578125" style="29" customWidth="1"/>
    <col min="4100" max="4100" width="5.5703125" style="29" customWidth="1"/>
    <col min="4101" max="4101" width="9.42578125" style="29" customWidth="1"/>
    <col min="4102" max="4102" width="8.7109375" style="29" customWidth="1"/>
    <col min="4103" max="4103" width="6.85546875" style="29" customWidth="1"/>
    <col min="4104" max="4104" width="5.85546875" style="29" customWidth="1"/>
    <col min="4105" max="4105" width="5.7109375" style="29" customWidth="1"/>
    <col min="4106" max="4106" width="1.140625" style="29" customWidth="1"/>
    <col min="4107" max="4351" width="9.140625" style="29"/>
    <col min="4352" max="4352" width="6.140625" style="29" customWidth="1"/>
    <col min="4353" max="4353" width="33.140625" style="29" customWidth="1"/>
    <col min="4354" max="4354" width="8.85546875" style="29" customWidth="1"/>
    <col min="4355" max="4355" width="10.42578125" style="29" customWidth="1"/>
    <col min="4356" max="4356" width="5.5703125" style="29" customWidth="1"/>
    <col min="4357" max="4357" width="9.42578125" style="29" customWidth="1"/>
    <col min="4358" max="4358" width="8.7109375" style="29" customWidth="1"/>
    <col min="4359" max="4359" width="6.85546875" style="29" customWidth="1"/>
    <col min="4360" max="4360" width="5.85546875" style="29" customWidth="1"/>
    <col min="4361" max="4361" width="5.7109375" style="29" customWidth="1"/>
    <col min="4362" max="4362" width="1.140625" style="29" customWidth="1"/>
    <col min="4363" max="4607" width="9.140625" style="29"/>
    <col min="4608" max="4608" width="6.140625" style="29" customWidth="1"/>
    <col min="4609" max="4609" width="33.140625" style="29" customWidth="1"/>
    <col min="4610" max="4610" width="8.85546875" style="29" customWidth="1"/>
    <col min="4611" max="4611" width="10.42578125" style="29" customWidth="1"/>
    <col min="4612" max="4612" width="5.5703125" style="29" customWidth="1"/>
    <col min="4613" max="4613" width="9.42578125" style="29" customWidth="1"/>
    <col min="4614" max="4614" width="8.7109375" style="29" customWidth="1"/>
    <col min="4615" max="4615" width="6.85546875" style="29" customWidth="1"/>
    <col min="4616" max="4616" width="5.85546875" style="29" customWidth="1"/>
    <col min="4617" max="4617" width="5.7109375" style="29" customWidth="1"/>
    <col min="4618" max="4618" width="1.140625" style="29" customWidth="1"/>
    <col min="4619" max="4863" width="9.140625" style="29"/>
    <col min="4864" max="4864" width="6.140625" style="29" customWidth="1"/>
    <col min="4865" max="4865" width="33.140625" style="29" customWidth="1"/>
    <col min="4866" max="4866" width="8.85546875" style="29" customWidth="1"/>
    <col min="4867" max="4867" width="10.42578125" style="29" customWidth="1"/>
    <col min="4868" max="4868" width="5.5703125" style="29" customWidth="1"/>
    <col min="4869" max="4869" width="9.42578125" style="29" customWidth="1"/>
    <col min="4870" max="4870" width="8.7109375" style="29" customWidth="1"/>
    <col min="4871" max="4871" width="6.85546875" style="29" customWidth="1"/>
    <col min="4872" max="4872" width="5.85546875" style="29" customWidth="1"/>
    <col min="4873" max="4873" width="5.7109375" style="29" customWidth="1"/>
    <col min="4874" max="4874" width="1.140625" style="29" customWidth="1"/>
    <col min="4875" max="5119" width="9.140625" style="29"/>
    <col min="5120" max="5120" width="6.140625" style="29" customWidth="1"/>
    <col min="5121" max="5121" width="33.140625" style="29" customWidth="1"/>
    <col min="5122" max="5122" width="8.85546875" style="29" customWidth="1"/>
    <col min="5123" max="5123" width="10.42578125" style="29" customWidth="1"/>
    <col min="5124" max="5124" width="5.5703125" style="29" customWidth="1"/>
    <col min="5125" max="5125" width="9.42578125" style="29" customWidth="1"/>
    <col min="5126" max="5126" width="8.7109375" style="29" customWidth="1"/>
    <col min="5127" max="5127" width="6.85546875" style="29" customWidth="1"/>
    <col min="5128" max="5128" width="5.85546875" style="29" customWidth="1"/>
    <col min="5129" max="5129" width="5.7109375" style="29" customWidth="1"/>
    <col min="5130" max="5130" width="1.140625" style="29" customWidth="1"/>
    <col min="5131" max="5375" width="9.140625" style="29"/>
    <col min="5376" max="5376" width="6.140625" style="29" customWidth="1"/>
    <col min="5377" max="5377" width="33.140625" style="29" customWidth="1"/>
    <col min="5378" max="5378" width="8.85546875" style="29" customWidth="1"/>
    <col min="5379" max="5379" width="10.42578125" style="29" customWidth="1"/>
    <col min="5380" max="5380" width="5.5703125" style="29" customWidth="1"/>
    <col min="5381" max="5381" width="9.42578125" style="29" customWidth="1"/>
    <col min="5382" max="5382" width="8.7109375" style="29" customWidth="1"/>
    <col min="5383" max="5383" width="6.85546875" style="29" customWidth="1"/>
    <col min="5384" max="5384" width="5.85546875" style="29" customWidth="1"/>
    <col min="5385" max="5385" width="5.7109375" style="29" customWidth="1"/>
    <col min="5386" max="5386" width="1.140625" style="29" customWidth="1"/>
    <col min="5387" max="5631" width="9.140625" style="29"/>
    <col min="5632" max="5632" width="6.140625" style="29" customWidth="1"/>
    <col min="5633" max="5633" width="33.140625" style="29" customWidth="1"/>
    <col min="5634" max="5634" width="8.85546875" style="29" customWidth="1"/>
    <col min="5635" max="5635" width="10.42578125" style="29" customWidth="1"/>
    <col min="5636" max="5636" width="5.5703125" style="29" customWidth="1"/>
    <col min="5637" max="5637" width="9.42578125" style="29" customWidth="1"/>
    <col min="5638" max="5638" width="8.7109375" style="29" customWidth="1"/>
    <col min="5639" max="5639" width="6.85546875" style="29" customWidth="1"/>
    <col min="5640" max="5640" width="5.85546875" style="29" customWidth="1"/>
    <col min="5641" max="5641" width="5.7109375" style="29" customWidth="1"/>
    <col min="5642" max="5642" width="1.140625" style="29" customWidth="1"/>
    <col min="5643" max="5887" width="9.140625" style="29"/>
    <col min="5888" max="5888" width="6.140625" style="29" customWidth="1"/>
    <col min="5889" max="5889" width="33.140625" style="29" customWidth="1"/>
    <col min="5890" max="5890" width="8.85546875" style="29" customWidth="1"/>
    <col min="5891" max="5891" width="10.42578125" style="29" customWidth="1"/>
    <col min="5892" max="5892" width="5.5703125" style="29" customWidth="1"/>
    <col min="5893" max="5893" width="9.42578125" style="29" customWidth="1"/>
    <col min="5894" max="5894" width="8.7109375" style="29" customWidth="1"/>
    <col min="5895" max="5895" width="6.85546875" style="29" customWidth="1"/>
    <col min="5896" max="5896" width="5.85546875" style="29" customWidth="1"/>
    <col min="5897" max="5897" width="5.7109375" style="29" customWidth="1"/>
    <col min="5898" max="5898" width="1.140625" style="29" customWidth="1"/>
    <col min="5899" max="6143" width="9.140625" style="29"/>
    <col min="6144" max="6144" width="6.140625" style="29" customWidth="1"/>
    <col min="6145" max="6145" width="33.140625" style="29" customWidth="1"/>
    <col min="6146" max="6146" width="8.85546875" style="29" customWidth="1"/>
    <col min="6147" max="6147" width="10.42578125" style="29" customWidth="1"/>
    <col min="6148" max="6148" width="5.5703125" style="29" customWidth="1"/>
    <col min="6149" max="6149" width="9.42578125" style="29" customWidth="1"/>
    <col min="6150" max="6150" width="8.7109375" style="29" customWidth="1"/>
    <col min="6151" max="6151" width="6.85546875" style="29" customWidth="1"/>
    <col min="6152" max="6152" width="5.85546875" style="29" customWidth="1"/>
    <col min="6153" max="6153" width="5.7109375" style="29" customWidth="1"/>
    <col min="6154" max="6154" width="1.140625" style="29" customWidth="1"/>
    <col min="6155" max="6399" width="9.140625" style="29"/>
    <col min="6400" max="6400" width="6.140625" style="29" customWidth="1"/>
    <col min="6401" max="6401" width="33.140625" style="29" customWidth="1"/>
    <col min="6402" max="6402" width="8.85546875" style="29" customWidth="1"/>
    <col min="6403" max="6403" width="10.42578125" style="29" customWidth="1"/>
    <col min="6404" max="6404" width="5.5703125" style="29" customWidth="1"/>
    <col min="6405" max="6405" width="9.42578125" style="29" customWidth="1"/>
    <col min="6406" max="6406" width="8.7109375" style="29" customWidth="1"/>
    <col min="6407" max="6407" width="6.85546875" style="29" customWidth="1"/>
    <col min="6408" max="6408" width="5.85546875" style="29" customWidth="1"/>
    <col min="6409" max="6409" width="5.7109375" style="29" customWidth="1"/>
    <col min="6410" max="6410" width="1.140625" style="29" customWidth="1"/>
    <col min="6411" max="6655" width="9.140625" style="29"/>
    <col min="6656" max="6656" width="6.140625" style="29" customWidth="1"/>
    <col min="6657" max="6657" width="33.140625" style="29" customWidth="1"/>
    <col min="6658" max="6658" width="8.85546875" style="29" customWidth="1"/>
    <col min="6659" max="6659" width="10.42578125" style="29" customWidth="1"/>
    <col min="6660" max="6660" width="5.5703125" style="29" customWidth="1"/>
    <col min="6661" max="6661" width="9.42578125" style="29" customWidth="1"/>
    <col min="6662" max="6662" width="8.7109375" style="29" customWidth="1"/>
    <col min="6663" max="6663" width="6.85546875" style="29" customWidth="1"/>
    <col min="6664" max="6664" width="5.85546875" style="29" customWidth="1"/>
    <col min="6665" max="6665" width="5.7109375" style="29" customWidth="1"/>
    <col min="6666" max="6666" width="1.140625" style="29" customWidth="1"/>
    <col min="6667" max="6911" width="9.140625" style="29"/>
    <col min="6912" max="6912" width="6.140625" style="29" customWidth="1"/>
    <col min="6913" max="6913" width="33.140625" style="29" customWidth="1"/>
    <col min="6914" max="6914" width="8.85546875" style="29" customWidth="1"/>
    <col min="6915" max="6915" width="10.42578125" style="29" customWidth="1"/>
    <col min="6916" max="6916" width="5.5703125" style="29" customWidth="1"/>
    <col min="6917" max="6917" width="9.42578125" style="29" customWidth="1"/>
    <col min="6918" max="6918" width="8.7109375" style="29" customWidth="1"/>
    <col min="6919" max="6919" width="6.85546875" style="29" customWidth="1"/>
    <col min="6920" max="6920" width="5.85546875" style="29" customWidth="1"/>
    <col min="6921" max="6921" width="5.7109375" style="29" customWidth="1"/>
    <col min="6922" max="6922" width="1.140625" style="29" customWidth="1"/>
    <col min="6923" max="7167" width="9.140625" style="29"/>
    <col min="7168" max="7168" width="6.140625" style="29" customWidth="1"/>
    <col min="7169" max="7169" width="33.140625" style="29" customWidth="1"/>
    <col min="7170" max="7170" width="8.85546875" style="29" customWidth="1"/>
    <col min="7171" max="7171" width="10.42578125" style="29" customWidth="1"/>
    <col min="7172" max="7172" width="5.5703125" style="29" customWidth="1"/>
    <col min="7173" max="7173" width="9.42578125" style="29" customWidth="1"/>
    <col min="7174" max="7174" width="8.7109375" style="29" customWidth="1"/>
    <col min="7175" max="7175" width="6.85546875" style="29" customWidth="1"/>
    <col min="7176" max="7176" width="5.85546875" style="29" customWidth="1"/>
    <col min="7177" max="7177" width="5.7109375" style="29" customWidth="1"/>
    <col min="7178" max="7178" width="1.140625" style="29" customWidth="1"/>
    <col min="7179" max="7423" width="9.140625" style="29"/>
    <col min="7424" max="7424" width="6.140625" style="29" customWidth="1"/>
    <col min="7425" max="7425" width="33.140625" style="29" customWidth="1"/>
    <col min="7426" max="7426" width="8.85546875" style="29" customWidth="1"/>
    <col min="7427" max="7427" width="10.42578125" style="29" customWidth="1"/>
    <col min="7428" max="7428" width="5.5703125" style="29" customWidth="1"/>
    <col min="7429" max="7429" width="9.42578125" style="29" customWidth="1"/>
    <col min="7430" max="7430" width="8.7109375" style="29" customWidth="1"/>
    <col min="7431" max="7431" width="6.85546875" style="29" customWidth="1"/>
    <col min="7432" max="7432" width="5.85546875" style="29" customWidth="1"/>
    <col min="7433" max="7433" width="5.7109375" style="29" customWidth="1"/>
    <col min="7434" max="7434" width="1.140625" style="29" customWidth="1"/>
    <col min="7435" max="7679" width="9.140625" style="29"/>
    <col min="7680" max="7680" width="6.140625" style="29" customWidth="1"/>
    <col min="7681" max="7681" width="33.140625" style="29" customWidth="1"/>
    <col min="7682" max="7682" width="8.85546875" style="29" customWidth="1"/>
    <col min="7683" max="7683" width="10.42578125" style="29" customWidth="1"/>
    <col min="7684" max="7684" width="5.5703125" style="29" customWidth="1"/>
    <col min="7685" max="7685" width="9.42578125" style="29" customWidth="1"/>
    <col min="7686" max="7686" width="8.7109375" style="29" customWidth="1"/>
    <col min="7687" max="7687" width="6.85546875" style="29" customWidth="1"/>
    <col min="7688" max="7688" width="5.85546875" style="29" customWidth="1"/>
    <col min="7689" max="7689" width="5.7109375" style="29" customWidth="1"/>
    <col min="7690" max="7690" width="1.140625" style="29" customWidth="1"/>
    <col min="7691" max="7935" width="9.140625" style="29"/>
    <col min="7936" max="7936" width="6.140625" style="29" customWidth="1"/>
    <col min="7937" max="7937" width="33.140625" style="29" customWidth="1"/>
    <col min="7938" max="7938" width="8.85546875" style="29" customWidth="1"/>
    <col min="7939" max="7939" width="10.42578125" style="29" customWidth="1"/>
    <col min="7940" max="7940" width="5.5703125" style="29" customWidth="1"/>
    <col min="7941" max="7941" width="9.42578125" style="29" customWidth="1"/>
    <col min="7942" max="7942" width="8.7109375" style="29" customWidth="1"/>
    <col min="7943" max="7943" width="6.85546875" style="29" customWidth="1"/>
    <col min="7944" max="7944" width="5.85546875" style="29" customWidth="1"/>
    <col min="7945" max="7945" width="5.7109375" style="29" customWidth="1"/>
    <col min="7946" max="7946" width="1.140625" style="29" customWidth="1"/>
    <col min="7947" max="8191" width="9.140625" style="29"/>
    <col min="8192" max="8192" width="6.140625" style="29" customWidth="1"/>
    <col min="8193" max="8193" width="33.140625" style="29" customWidth="1"/>
    <col min="8194" max="8194" width="8.85546875" style="29" customWidth="1"/>
    <col min="8195" max="8195" width="10.42578125" style="29" customWidth="1"/>
    <col min="8196" max="8196" width="5.5703125" style="29" customWidth="1"/>
    <col min="8197" max="8197" width="9.42578125" style="29" customWidth="1"/>
    <col min="8198" max="8198" width="8.7109375" style="29" customWidth="1"/>
    <col min="8199" max="8199" width="6.85546875" style="29" customWidth="1"/>
    <col min="8200" max="8200" width="5.85546875" style="29" customWidth="1"/>
    <col min="8201" max="8201" width="5.7109375" style="29" customWidth="1"/>
    <col min="8202" max="8202" width="1.140625" style="29" customWidth="1"/>
    <col min="8203" max="8447" width="9.140625" style="29"/>
    <col min="8448" max="8448" width="6.140625" style="29" customWidth="1"/>
    <col min="8449" max="8449" width="33.140625" style="29" customWidth="1"/>
    <col min="8450" max="8450" width="8.85546875" style="29" customWidth="1"/>
    <col min="8451" max="8451" width="10.42578125" style="29" customWidth="1"/>
    <col min="8452" max="8452" width="5.5703125" style="29" customWidth="1"/>
    <col min="8453" max="8453" width="9.42578125" style="29" customWidth="1"/>
    <col min="8454" max="8454" width="8.7109375" style="29" customWidth="1"/>
    <col min="8455" max="8455" width="6.85546875" style="29" customWidth="1"/>
    <col min="8456" max="8456" width="5.85546875" style="29" customWidth="1"/>
    <col min="8457" max="8457" width="5.7109375" style="29" customWidth="1"/>
    <col min="8458" max="8458" width="1.140625" style="29" customWidth="1"/>
    <col min="8459" max="8703" width="9.140625" style="29"/>
    <col min="8704" max="8704" width="6.140625" style="29" customWidth="1"/>
    <col min="8705" max="8705" width="33.140625" style="29" customWidth="1"/>
    <col min="8706" max="8706" width="8.85546875" style="29" customWidth="1"/>
    <col min="8707" max="8707" width="10.42578125" style="29" customWidth="1"/>
    <col min="8708" max="8708" width="5.5703125" style="29" customWidth="1"/>
    <col min="8709" max="8709" width="9.42578125" style="29" customWidth="1"/>
    <col min="8710" max="8710" width="8.7109375" style="29" customWidth="1"/>
    <col min="8711" max="8711" width="6.85546875" style="29" customWidth="1"/>
    <col min="8712" max="8712" width="5.85546875" style="29" customWidth="1"/>
    <col min="8713" max="8713" width="5.7109375" style="29" customWidth="1"/>
    <col min="8714" max="8714" width="1.140625" style="29" customWidth="1"/>
    <col min="8715" max="8959" width="9.140625" style="29"/>
    <col min="8960" max="8960" width="6.140625" style="29" customWidth="1"/>
    <col min="8961" max="8961" width="33.140625" style="29" customWidth="1"/>
    <col min="8962" max="8962" width="8.85546875" style="29" customWidth="1"/>
    <col min="8963" max="8963" width="10.42578125" style="29" customWidth="1"/>
    <col min="8964" max="8964" width="5.5703125" style="29" customWidth="1"/>
    <col min="8965" max="8965" width="9.42578125" style="29" customWidth="1"/>
    <col min="8966" max="8966" width="8.7109375" style="29" customWidth="1"/>
    <col min="8967" max="8967" width="6.85546875" style="29" customWidth="1"/>
    <col min="8968" max="8968" width="5.85546875" style="29" customWidth="1"/>
    <col min="8969" max="8969" width="5.7109375" style="29" customWidth="1"/>
    <col min="8970" max="8970" width="1.140625" style="29" customWidth="1"/>
    <col min="8971" max="9215" width="9.140625" style="29"/>
    <col min="9216" max="9216" width="6.140625" style="29" customWidth="1"/>
    <col min="9217" max="9217" width="33.140625" style="29" customWidth="1"/>
    <col min="9218" max="9218" width="8.85546875" style="29" customWidth="1"/>
    <col min="9219" max="9219" width="10.42578125" style="29" customWidth="1"/>
    <col min="9220" max="9220" width="5.5703125" style="29" customWidth="1"/>
    <col min="9221" max="9221" width="9.42578125" style="29" customWidth="1"/>
    <col min="9222" max="9222" width="8.7109375" style="29" customWidth="1"/>
    <col min="9223" max="9223" width="6.85546875" style="29" customWidth="1"/>
    <col min="9224" max="9224" width="5.85546875" style="29" customWidth="1"/>
    <col min="9225" max="9225" width="5.7109375" style="29" customWidth="1"/>
    <col min="9226" max="9226" width="1.140625" style="29" customWidth="1"/>
    <col min="9227" max="9471" width="9.140625" style="29"/>
    <col min="9472" max="9472" width="6.140625" style="29" customWidth="1"/>
    <col min="9473" max="9473" width="33.140625" style="29" customWidth="1"/>
    <col min="9474" max="9474" width="8.85546875" style="29" customWidth="1"/>
    <col min="9475" max="9475" width="10.42578125" style="29" customWidth="1"/>
    <col min="9476" max="9476" width="5.5703125" style="29" customWidth="1"/>
    <col min="9477" max="9477" width="9.42578125" style="29" customWidth="1"/>
    <col min="9478" max="9478" width="8.7109375" style="29" customWidth="1"/>
    <col min="9479" max="9479" width="6.85546875" style="29" customWidth="1"/>
    <col min="9480" max="9480" width="5.85546875" style="29" customWidth="1"/>
    <col min="9481" max="9481" width="5.7109375" style="29" customWidth="1"/>
    <col min="9482" max="9482" width="1.140625" style="29" customWidth="1"/>
    <col min="9483" max="9727" width="9.140625" style="29"/>
    <col min="9728" max="9728" width="6.140625" style="29" customWidth="1"/>
    <col min="9729" max="9729" width="33.140625" style="29" customWidth="1"/>
    <col min="9730" max="9730" width="8.85546875" style="29" customWidth="1"/>
    <col min="9731" max="9731" width="10.42578125" style="29" customWidth="1"/>
    <col min="9732" max="9732" width="5.5703125" style="29" customWidth="1"/>
    <col min="9733" max="9733" width="9.42578125" style="29" customWidth="1"/>
    <col min="9734" max="9734" width="8.7109375" style="29" customWidth="1"/>
    <col min="9735" max="9735" width="6.85546875" style="29" customWidth="1"/>
    <col min="9736" max="9736" width="5.85546875" style="29" customWidth="1"/>
    <col min="9737" max="9737" width="5.7109375" style="29" customWidth="1"/>
    <col min="9738" max="9738" width="1.140625" style="29" customWidth="1"/>
    <col min="9739" max="9983" width="9.140625" style="29"/>
    <col min="9984" max="9984" width="6.140625" style="29" customWidth="1"/>
    <col min="9985" max="9985" width="33.140625" style="29" customWidth="1"/>
    <col min="9986" max="9986" width="8.85546875" style="29" customWidth="1"/>
    <col min="9987" max="9987" width="10.42578125" style="29" customWidth="1"/>
    <col min="9988" max="9988" width="5.5703125" style="29" customWidth="1"/>
    <col min="9989" max="9989" width="9.42578125" style="29" customWidth="1"/>
    <col min="9990" max="9990" width="8.7109375" style="29" customWidth="1"/>
    <col min="9991" max="9991" width="6.85546875" style="29" customWidth="1"/>
    <col min="9992" max="9992" width="5.85546875" style="29" customWidth="1"/>
    <col min="9993" max="9993" width="5.7109375" style="29" customWidth="1"/>
    <col min="9994" max="9994" width="1.140625" style="29" customWidth="1"/>
    <col min="9995" max="10239" width="9.140625" style="29"/>
    <col min="10240" max="10240" width="6.140625" style="29" customWidth="1"/>
    <col min="10241" max="10241" width="33.140625" style="29" customWidth="1"/>
    <col min="10242" max="10242" width="8.85546875" style="29" customWidth="1"/>
    <col min="10243" max="10243" width="10.42578125" style="29" customWidth="1"/>
    <col min="10244" max="10244" width="5.5703125" style="29" customWidth="1"/>
    <col min="10245" max="10245" width="9.42578125" style="29" customWidth="1"/>
    <col min="10246" max="10246" width="8.7109375" style="29" customWidth="1"/>
    <col min="10247" max="10247" width="6.85546875" style="29" customWidth="1"/>
    <col min="10248" max="10248" width="5.85546875" style="29" customWidth="1"/>
    <col min="10249" max="10249" width="5.7109375" style="29" customWidth="1"/>
    <col min="10250" max="10250" width="1.140625" style="29" customWidth="1"/>
    <col min="10251" max="10495" width="9.140625" style="29"/>
    <col min="10496" max="10496" width="6.140625" style="29" customWidth="1"/>
    <col min="10497" max="10497" width="33.140625" style="29" customWidth="1"/>
    <col min="10498" max="10498" width="8.85546875" style="29" customWidth="1"/>
    <col min="10499" max="10499" width="10.42578125" style="29" customWidth="1"/>
    <col min="10500" max="10500" width="5.5703125" style="29" customWidth="1"/>
    <col min="10501" max="10501" width="9.42578125" style="29" customWidth="1"/>
    <col min="10502" max="10502" width="8.7109375" style="29" customWidth="1"/>
    <col min="10503" max="10503" width="6.85546875" style="29" customWidth="1"/>
    <col min="10504" max="10504" width="5.85546875" style="29" customWidth="1"/>
    <col min="10505" max="10505" width="5.7109375" style="29" customWidth="1"/>
    <col min="10506" max="10506" width="1.140625" style="29" customWidth="1"/>
    <col min="10507" max="10751" width="9.140625" style="29"/>
    <col min="10752" max="10752" width="6.140625" style="29" customWidth="1"/>
    <col min="10753" max="10753" width="33.140625" style="29" customWidth="1"/>
    <col min="10754" max="10754" width="8.85546875" style="29" customWidth="1"/>
    <col min="10755" max="10755" width="10.42578125" style="29" customWidth="1"/>
    <col min="10756" max="10756" width="5.5703125" style="29" customWidth="1"/>
    <col min="10757" max="10757" width="9.42578125" style="29" customWidth="1"/>
    <col min="10758" max="10758" width="8.7109375" style="29" customWidth="1"/>
    <col min="10759" max="10759" width="6.85546875" style="29" customWidth="1"/>
    <col min="10760" max="10760" width="5.85546875" style="29" customWidth="1"/>
    <col min="10761" max="10761" width="5.7109375" style="29" customWidth="1"/>
    <col min="10762" max="10762" width="1.140625" style="29" customWidth="1"/>
    <col min="10763" max="11007" width="9.140625" style="29"/>
    <col min="11008" max="11008" width="6.140625" style="29" customWidth="1"/>
    <col min="11009" max="11009" width="33.140625" style="29" customWidth="1"/>
    <col min="11010" max="11010" width="8.85546875" style="29" customWidth="1"/>
    <col min="11011" max="11011" width="10.42578125" style="29" customWidth="1"/>
    <col min="11012" max="11012" width="5.5703125" style="29" customWidth="1"/>
    <col min="11013" max="11013" width="9.42578125" style="29" customWidth="1"/>
    <col min="11014" max="11014" width="8.7109375" style="29" customWidth="1"/>
    <col min="11015" max="11015" width="6.85546875" style="29" customWidth="1"/>
    <col min="11016" max="11016" width="5.85546875" style="29" customWidth="1"/>
    <col min="11017" max="11017" width="5.7109375" style="29" customWidth="1"/>
    <col min="11018" max="11018" width="1.140625" style="29" customWidth="1"/>
    <col min="11019" max="11263" width="9.140625" style="29"/>
    <col min="11264" max="11264" width="6.140625" style="29" customWidth="1"/>
    <col min="11265" max="11265" width="33.140625" style="29" customWidth="1"/>
    <col min="11266" max="11266" width="8.85546875" style="29" customWidth="1"/>
    <col min="11267" max="11267" width="10.42578125" style="29" customWidth="1"/>
    <col min="11268" max="11268" width="5.5703125" style="29" customWidth="1"/>
    <col min="11269" max="11269" width="9.42578125" style="29" customWidth="1"/>
    <col min="11270" max="11270" width="8.7109375" style="29" customWidth="1"/>
    <col min="11271" max="11271" width="6.85546875" style="29" customWidth="1"/>
    <col min="11272" max="11272" width="5.85546875" style="29" customWidth="1"/>
    <col min="11273" max="11273" width="5.7109375" style="29" customWidth="1"/>
    <col min="11274" max="11274" width="1.140625" style="29" customWidth="1"/>
    <col min="11275" max="11519" width="9.140625" style="29"/>
    <col min="11520" max="11520" width="6.140625" style="29" customWidth="1"/>
    <col min="11521" max="11521" width="33.140625" style="29" customWidth="1"/>
    <col min="11522" max="11522" width="8.85546875" style="29" customWidth="1"/>
    <col min="11523" max="11523" width="10.42578125" style="29" customWidth="1"/>
    <col min="11524" max="11524" width="5.5703125" style="29" customWidth="1"/>
    <col min="11525" max="11525" width="9.42578125" style="29" customWidth="1"/>
    <col min="11526" max="11526" width="8.7109375" style="29" customWidth="1"/>
    <col min="11527" max="11527" width="6.85546875" style="29" customWidth="1"/>
    <col min="11528" max="11528" width="5.85546875" style="29" customWidth="1"/>
    <col min="11529" max="11529" width="5.7109375" style="29" customWidth="1"/>
    <col min="11530" max="11530" width="1.140625" style="29" customWidth="1"/>
    <col min="11531" max="11775" width="9.140625" style="29"/>
    <col min="11776" max="11776" width="6.140625" style="29" customWidth="1"/>
    <col min="11777" max="11777" width="33.140625" style="29" customWidth="1"/>
    <col min="11778" max="11778" width="8.85546875" style="29" customWidth="1"/>
    <col min="11779" max="11779" width="10.42578125" style="29" customWidth="1"/>
    <col min="11780" max="11780" width="5.5703125" style="29" customWidth="1"/>
    <col min="11781" max="11781" width="9.42578125" style="29" customWidth="1"/>
    <col min="11782" max="11782" width="8.7109375" style="29" customWidth="1"/>
    <col min="11783" max="11783" width="6.85546875" style="29" customWidth="1"/>
    <col min="11784" max="11784" width="5.85546875" style="29" customWidth="1"/>
    <col min="11785" max="11785" width="5.7109375" style="29" customWidth="1"/>
    <col min="11786" max="11786" width="1.140625" style="29" customWidth="1"/>
    <col min="11787" max="12031" width="9.140625" style="29"/>
    <col min="12032" max="12032" width="6.140625" style="29" customWidth="1"/>
    <col min="12033" max="12033" width="33.140625" style="29" customWidth="1"/>
    <col min="12034" max="12034" width="8.85546875" style="29" customWidth="1"/>
    <col min="12035" max="12035" width="10.42578125" style="29" customWidth="1"/>
    <col min="12036" max="12036" width="5.5703125" style="29" customWidth="1"/>
    <col min="12037" max="12037" width="9.42578125" style="29" customWidth="1"/>
    <col min="12038" max="12038" width="8.7109375" style="29" customWidth="1"/>
    <col min="12039" max="12039" width="6.85546875" style="29" customWidth="1"/>
    <col min="12040" max="12040" width="5.85546875" style="29" customWidth="1"/>
    <col min="12041" max="12041" width="5.7109375" style="29" customWidth="1"/>
    <col min="12042" max="12042" width="1.140625" style="29" customWidth="1"/>
    <col min="12043" max="12287" width="9.140625" style="29"/>
    <col min="12288" max="12288" width="6.140625" style="29" customWidth="1"/>
    <col min="12289" max="12289" width="33.140625" style="29" customWidth="1"/>
    <col min="12290" max="12290" width="8.85546875" style="29" customWidth="1"/>
    <col min="12291" max="12291" width="10.42578125" style="29" customWidth="1"/>
    <col min="12292" max="12292" width="5.5703125" style="29" customWidth="1"/>
    <col min="12293" max="12293" width="9.42578125" style="29" customWidth="1"/>
    <col min="12294" max="12294" width="8.7109375" style="29" customWidth="1"/>
    <col min="12295" max="12295" width="6.85546875" style="29" customWidth="1"/>
    <col min="12296" max="12296" width="5.85546875" style="29" customWidth="1"/>
    <col min="12297" max="12297" width="5.7109375" style="29" customWidth="1"/>
    <col min="12298" max="12298" width="1.140625" style="29" customWidth="1"/>
    <col min="12299" max="12543" width="9.140625" style="29"/>
    <col min="12544" max="12544" width="6.140625" style="29" customWidth="1"/>
    <col min="12545" max="12545" width="33.140625" style="29" customWidth="1"/>
    <col min="12546" max="12546" width="8.85546875" style="29" customWidth="1"/>
    <col min="12547" max="12547" width="10.42578125" style="29" customWidth="1"/>
    <col min="12548" max="12548" width="5.5703125" style="29" customWidth="1"/>
    <col min="12549" max="12549" width="9.42578125" style="29" customWidth="1"/>
    <col min="12550" max="12550" width="8.7109375" style="29" customWidth="1"/>
    <col min="12551" max="12551" width="6.85546875" style="29" customWidth="1"/>
    <col min="12552" max="12552" width="5.85546875" style="29" customWidth="1"/>
    <col min="12553" max="12553" width="5.7109375" style="29" customWidth="1"/>
    <col min="12554" max="12554" width="1.140625" style="29" customWidth="1"/>
    <col min="12555" max="12799" width="9.140625" style="29"/>
    <col min="12800" max="12800" width="6.140625" style="29" customWidth="1"/>
    <col min="12801" max="12801" width="33.140625" style="29" customWidth="1"/>
    <col min="12802" max="12802" width="8.85546875" style="29" customWidth="1"/>
    <col min="12803" max="12803" width="10.42578125" style="29" customWidth="1"/>
    <col min="12804" max="12804" width="5.5703125" style="29" customWidth="1"/>
    <col min="12805" max="12805" width="9.42578125" style="29" customWidth="1"/>
    <col min="12806" max="12806" width="8.7109375" style="29" customWidth="1"/>
    <col min="12807" max="12807" width="6.85546875" style="29" customWidth="1"/>
    <col min="12808" max="12808" width="5.85546875" style="29" customWidth="1"/>
    <col min="12809" max="12809" width="5.7109375" style="29" customWidth="1"/>
    <col min="12810" max="12810" width="1.140625" style="29" customWidth="1"/>
    <col min="12811" max="13055" width="9.140625" style="29"/>
    <col min="13056" max="13056" width="6.140625" style="29" customWidth="1"/>
    <col min="13057" max="13057" width="33.140625" style="29" customWidth="1"/>
    <col min="13058" max="13058" width="8.85546875" style="29" customWidth="1"/>
    <col min="13059" max="13059" width="10.42578125" style="29" customWidth="1"/>
    <col min="13060" max="13060" width="5.5703125" style="29" customWidth="1"/>
    <col min="13061" max="13061" width="9.42578125" style="29" customWidth="1"/>
    <col min="13062" max="13062" width="8.7109375" style="29" customWidth="1"/>
    <col min="13063" max="13063" width="6.85546875" style="29" customWidth="1"/>
    <col min="13064" max="13064" width="5.85546875" style="29" customWidth="1"/>
    <col min="13065" max="13065" width="5.7109375" style="29" customWidth="1"/>
    <col min="13066" max="13066" width="1.140625" style="29" customWidth="1"/>
    <col min="13067" max="13311" width="9.140625" style="29"/>
    <col min="13312" max="13312" width="6.140625" style="29" customWidth="1"/>
    <col min="13313" max="13313" width="33.140625" style="29" customWidth="1"/>
    <col min="13314" max="13314" width="8.85546875" style="29" customWidth="1"/>
    <col min="13315" max="13315" width="10.42578125" style="29" customWidth="1"/>
    <col min="13316" max="13316" width="5.5703125" style="29" customWidth="1"/>
    <col min="13317" max="13317" width="9.42578125" style="29" customWidth="1"/>
    <col min="13318" max="13318" width="8.7109375" style="29" customWidth="1"/>
    <col min="13319" max="13319" width="6.85546875" style="29" customWidth="1"/>
    <col min="13320" max="13320" width="5.85546875" style="29" customWidth="1"/>
    <col min="13321" max="13321" width="5.7109375" style="29" customWidth="1"/>
    <col min="13322" max="13322" width="1.140625" style="29" customWidth="1"/>
    <col min="13323" max="13567" width="9.140625" style="29"/>
    <col min="13568" max="13568" width="6.140625" style="29" customWidth="1"/>
    <col min="13569" max="13569" width="33.140625" style="29" customWidth="1"/>
    <col min="13570" max="13570" width="8.85546875" style="29" customWidth="1"/>
    <col min="13571" max="13571" width="10.42578125" style="29" customWidth="1"/>
    <col min="13572" max="13572" width="5.5703125" style="29" customWidth="1"/>
    <col min="13573" max="13573" width="9.42578125" style="29" customWidth="1"/>
    <col min="13574" max="13574" width="8.7109375" style="29" customWidth="1"/>
    <col min="13575" max="13575" width="6.85546875" style="29" customWidth="1"/>
    <col min="13576" max="13576" width="5.85546875" style="29" customWidth="1"/>
    <col min="13577" max="13577" width="5.7109375" style="29" customWidth="1"/>
    <col min="13578" max="13578" width="1.140625" style="29" customWidth="1"/>
    <col min="13579" max="13823" width="9.140625" style="29"/>
    <col min="13824" max="13824" width="6.140625" style="29" customWidth="1"/>
    <col min="13825" max="13825" width="33.140625" style="29" customWidth="1"/>
    <col min="13826" max="13826" width="8.85546875" style="29" customWidth="1"/>
    <col min="13827" max="13827" width="10.42578125" style="29" customWidth="1"/>
    <col min="13828" max="13828" width="5.5703125" style="29" customWidth="1"/>
    <col min="13829" max="13829" width="9.42578125" style="29" customWidth="1"/>
    <col min="13830" max="13830" width="8.7109375" style="29" customWidth="1"/>
    <col min="13831" max="13831" width="6.85546875" style="29" customWidth="1"/>
    <col min="13832" max="13832" width="5.85546875" style="29" customWidth="1"/>
    <col min="13833" max="13833" width="5.7109375" style="29" customWidth="1"/>
    <col min="13834" max="13834" width="1.140625" style="29" customWidth="1"/>
    <col min="13835" max="14079" width="9.140625" style="29"/>
    <col min="14080" max="14080" width="6.140625" style="29" customWidth="1"/>
    <col min="14081" max="14081" width="33.140625" style="29" customWidth="1"/>
    <col min="14082" max="14082" width="8.85546875" style="29" customWidth="1"/>
    <col min="14083" max="14083" width="10.42578125" style="29" customWidth="1"/>
    <col min="14084" max="14084" width="5.5703125" style="29" customWidth="1"/>
    <col min="14085" max="14085" width="9.42578125" style="29" customWidth="1"/>
    <col min="14086" max="14086" width="8.7109375" style="29" customWidth="1"/>
    <col min="14087" max="14087" width="6.85546875" style="29" customWidth="1"/>
    <col min="14088" max="14088" width="5.85546875" style="29" customWidth="1"/>
    <col min="14089" max="14089" width="5.7109375" style="29" customWidth="1"/>
    <col min="14090" max="14090" width="1.140625" style="29" customWidth="1"/>
    <col min="14091" max="14335" width="9.140625" style="29"/>
    <col min="14336" max="14336" width="6.140625" style="29" customWidth="1"/>
    <col min="14337" max="14337" width="33.140625" style="29" customWidth="1"/>
    <col min="14338" max="14338" width="8.85546875" style="29" customWidth="1"/>
    <col min="14339" max="14339" width="10.42578125" style="29" customWidth="1"/>
    <col min="14340" max="14340" width="5.5703125" style="29" customWidth="1"/>
    <col min="14341" max="14341" width="9.42578125" style="29" customWidth="1"/>
    <col min="14342" max="14342" width="8.7109375" style="29" customWidth="1"/>
    <col min="14343" max="14343" width="6.85546875" style="29" customWidth="1"/>
    <col min="14344" max="14344" width="5.85546875" style="29" customWidth="1"/>
    <col min="14345" max="14345" width="5.7109375" style="29" customWidth="1"/>
    <col min="14346" max="14346" width="1.140625" style="29" customWidth="1"/>
    <col min="14347" max="14591" width="9.140625" style="29"/>
    <col min="14592" max="14592" width="6.140625" style="29" customWidth="1"/>
    <col min="14593" max="14593" width="33.140625" style="29" customWidth="1"/>
    <col min="14594" max="14594" width="8.85546875" style="29" customWidth="1"/>
    <col min="14595" max="14595" width="10.42578125" style="29" customWidth="1"/>
    <col min="14596" max="14596" width="5.5703125" style="29" customWidth="1"/>
    <col min="14597" max="14597" width="9.42578125" style="29" customWidth="1"/>
    <col min="14598" max="14598" width="8.7109375" style="29" customWidth="1"/>
    <col min="14599" max="14599" width="6.85546875" style="29" customWidth="1"/>
    <col min="14600" max="14600" width="5.85546875" style="29" customWidth="1"/>
    <col min="14601" max="14601" width="5.7109375" style="29" customWidth="1"/>
    <col min="14602" max="14602" width="1.140625" style="29" customWidth="1"/>
    <col min="14603" max="14847" width="9.140625" style="29"/>
    <col min="14848" max="14848" width="6.140625" style="29" customWidth="1"/>
    <col min="14849" max="14849" width="33.140625" style="29" customWidth="1"/>
    <col min="14850" max="14850" width="8.85546875" style="29" customWidth="1"/>
    <col min="14851" max="14851" width="10.42578125" style="29" customWidth="1"/>
    <col min="14852" max="14852" width="5.5703125" style="29" customWidth="1"/>
    <col min="14853" max="14853" width="9.42578125" style="29" customWidth="1"/>
    <col min="14854" max="14854" width="8.7109375" style="29" customWidth="1"/>
    <col min="14855" max="14855" width="6.85546875" style="29" customWidth="1"/>
    <col min="14856" max="14856" width="5.85546875" style="29" customWidth="1"/>
    <col min="14857" max="14857" width="5.7109375" style="29" customWidth="1"/>
    <col min="14858" max="14858" width="1.140625" style="29" customWidth="1"/>
    <col min="14859" max="15103" width="9.140625" style="29"/>
    <col min="15104" max="15104" width="6.140625" style="29" customWidth="1"/>
    <col min="15105" max="15105" width="33.140625" style="29" customWidth="1"/>
    <col min="15106" max="15106" width="8.85546875" style="29" customWidth="1"/>
    <col min="15107" max="15107" width="10.42578125" style="29" customWidth="1"/>
    <col min="15108" max="15108" width="5.5703125" style="29" customWidth="1"/>
    <col min="15109" max="15109" width="9.42578125" style="29" customWidth="1"/>
    <col min="15110" max="15110" width="8.7109375" style="29" customWidth="1"/>
    <col min="15111" max="15111" width="6.85546875" style="29" customWidth="1"/>
    <col min="15112" max="15112" width="5.85546875" style="29" customWidth="1"/>
    <col min="15113" max="15113" width="5.7109375" style="29" customWidth="1"/>
    <col min="15114" max="15114" width="1.140625" style="29" customWidth="1"/>
    <col min="15115" max="15359" width="9.140625" style="29"/>
    <col min="15360" max="15360" width="6.140625" style="29" customWidth="1"/>
    <col min="15361" max="15361" width="33.140625" style="29" customWidth="1"/>
    <col min="15362" max="15362" width="8.85546875" style="29" customWidth="1"/>
    <col min="15363" max="15363" width="10.42578125" style="29" customWidth="1"/>
    <col min="15364" max="15364" width="5.5703125" style="29" customWidth="1"/>
    <col min="15365" max="15365" width="9.42578125" style="29" customWidth="1"/>
    <col min="15366" max="15366" width="8.7109375" style="29" customWidth="1"/>
    <col min="15367" max="15367" width="6.85546875" style="29" customWidth="1"/>
    <col min="15368" max="15368" width="5.85546875" style="29" customWidth="1"/>
    <col min="15369" max="15369" width="5.7109375" style="29" customWidth="1"/>
    <col min="15370" max="15370" width="1.140625" style="29" customWidth="1"/>
    <col min="15371" max="15615" width="9.140625" style="29"/>
    <col min="15616" max="15616" width="6.140625" style="29" customWidth="1"/>
    <col min="15617" max="15617" width="33.140625" style="29" customWidth="1"/>
    <col min="15618" max="15618" width="8.85546875" style="29" customWidth="1"/>
    <col min="15619" max="15619" width="10.42578125" style="29" customWidth="1"/>
    <col min="15620" max="15620" width="5.5703125" style="29" customWidth="1"/>
    <col min="15621" max="15621" width="9.42578125" style="29" customWidth="1"/>
    <col min="15622" max="15622" width="8.7109375" style="29" customWidth="1"/>
    <col min="15623" max="15623" width="6.85546875" style="29" customWidth="1"/>
    <col min="15624" max="15624" width="5.85546875" style="29" customWidth="1"/>
    <col min="15625" max="15625" width="5.7109375" style="29" customWidth="1"/>
    <col min="15626" max="15626" width="1.140625" style="29" customWidth="1"/>
    <col min="15627" max="15871" width="9.140625" style="29"/>
    <col min="15872" max="15872" width="6.140625" style="29" customWidth="1"/>
    <col min="15873" max="15873" width="33.140625" style="29" customWidth="1"/>
    <col min="15874" max="15874" width="8.85546875" style="29" customWidth="1"/>
    <col min="15875" max="15875" width="10.42578125" style="29" customWidth="1"/>
    <col min="15876" max="15876" width="5.5703125" style="29" customWidth="1"/>
    <col min="15877" max="15877" width="9.42578125" style="29" customWidth="1"/>
    <col min="15878" max="15878" width="8.7109375" style="29" customWidth="1"/>
    <col min="15879" max="15879" width="6.85546875" style="29" customWidth="1"/>
    <col min="15880" max="15880" width="5.85546875" style="29" customWidth="1"/>
    <col min="15881" max="15881" width="5.7109375" style="29" customWidth="1"/>
    <col min="15882" max="15882" width="1.140625" style="29" customWidth="1"/>
    <col min="15883" max="16127" width="9.140625" style="29"/>
    <col min="16128" max="16128" width="6.140625" style="29" customWidth="1"/>
    <col min="16129" max="16129" width="33.140625" style="29" customWidth="1"/>
    <col min="16130" max="16130" width="8.85546875" style="29" customWidth="1"/>
    <col min="16131" max="16131" width="10.42578125" style="29" customWidth="1"/>
    <col min="16132" max="16132" width="5.5703125" style="29" customWidth="1"/>
    <col min="16133" max="16133" width="9.42578125" style="29" customWidth="1"/>
    <col min="16134" max="16134" width="8.7109375" style="29" customWidth="1"/>
    <col min="16135" max="16135" width="6.85546875" style="29" customWidth="1"/>
    <col min="16136" max="16136" width="5.85546875" style="29" customWidth="1"/>
    <col min="16137" max="16137" width="5.7109375" style="29" customWidth="1"/>
    <col min="16138" max="16138" width="1.140625" style="29" customWidth="1"/>
    <col min="16139" max="16384" width="9.140625" style="29"/>
  </cols>
  <sheetData>
    <row r="1" spans="1:8" ht="12.75" customHeight="1" x14ac:dyDescent="0.2">
      <c r="A1" s="26" t="s">
        <v>16</v>
      </c>
      <c r="B1" s="23"/>
    </row>
    <row r="2" spans="1:8" ht="12.75" customHeight="1" x14ac:dyDescent="0.2">
      <c r="A2" s="26" t="s">
        <v>19</v>
      </c>
      <c r="B2" s="23"/>
    </row>
    <row r="3" spans="1:8" ht="12.75" customHeight="1" x14ac:dyDescent="0.2">
      <c r="A3" s="26" t="s">
        <v>17</v>
      </c>
      <c r="B3" s="23"/>
    </row>
    <row r="4" spans="1:8" ht="24.75" customHeight="1" thickBot="1" x14ac:dyDescent="0.3">
      <c r="A4" s="224" t="s">
        <v>194</v>
      </c>
      <c r="B4" s="224"/>
      <c r="C4" s="224"/>
      <c r="D4" s="224"/>
      <c r="E4" s="224"/>
      <c r="F4" s="224"/>
      <c r="G4" s="224"/>
      <c r="H4" s="224"/>
    </row>
    <row r="5" spans="1:8" ht="51" customHeight="1" thickTop="1" thickBot="1" x14ac:dyDescent="0.25">
      <c r="A5" s="225" t="s">
        <v>20</v>
      </c>
      <c r="B5" s="225"/>
      <c r="C5" s="18" t="s">
        <v>253</v>
      </c>
      <c r="D5" s="18" t="s">
        <v>10</v>
      </c>
      <c r="E5" s="18" t="s">
        <v>11</v>
      </c>
      <c r="F5" s="18" t="s">
        <v>254</v>
      </c>
      <c r="G5" s="6" t="s">
        <v>12</v>
      </c>
      <c r="H5" s="6" t="s">
        <v>12</v>
      </c>
    </row>
    <row r="6" spans="1:8" ht="16.5" customHeight="1" thickTop="1" thickBot="1" x14ac:dyDescent="0.25">
      <c r="A6" s="226">
        <v>1</v>
      </c>
      <c r="B6" s="227"/>
      <c r="C6" s="38">
        <v>2</v>
      </c>
      <c r="D6" s="38">
        <v>3</v>
      </c>
      <c r="E6" s="38">
        <v>4</v>
      </c>
      <c r="F6" s="38">
        <v>5</v>
      </c>
      <c r="G6" s="38" t="s">
        <v>13</v>
      </c>
      <c r="H6" s="38" t="s">
        <v>269</v>
      </c>
    </row>
    <row r="7" spans="1:8" ht="38.25" customHeight="1" thickTop="1" x14ac:dyDescent="0.2">
      <c r="A7" s="228" t="s">
        <v>21</v>
      </c>
      <c r="B7" s="229"/>
      <c r="C7" s="86">
        <v>1540461.63</v>
      </c>
      <c r="D7" s="87">
        <v>1610100</v>
      </c>
      <c r="E7" s="88">
        <v>1861200</v>
      </c>
      <c r="F7" s="86">
        <v>1972022.78</v>
      </c>
      <c r="G7" s="88">
        <f>F7/C7*100</f>
        <v>128.01505351353671</v>
      </c>
      <c r="H7" s="88">
        <f>F7/E7*100</f>
        <v>105.95437244788309</v>
      </c>
    </row>
    <row r="8" spans="1:8" ht="38.25" customHeight="1" x14ac:dyDescent="0.2">
      <c r="A8" s="82" t="s">
        <v>22</v>
      </c>
      <c r="B8" s="82" t="s">
        <v>23</v>
      </c>
      <c r="C8" s="89">
        <v>1540461.63</v>
      </c>
      <c r="D8" s="90">
        <v>1610100</v>
      </c>
      <c r="E8" s="83">
        <v>1861200</v>
      </c>
      <c r="F8" s="89">
        <v>1972022.78</v>
      </c>
      <c r="G8" s="83">
        <f>F8/C8*100</f>
        <v>128.01505351353671</v>
      </c>
      <c r="H8" s="85">
        <f>F8/E8*100</f>
        <v>105.95437244788309</v>
      </c>
    </row>
    <row r="9" spans="1:8" ht="38.25" customHeight="1" x14ac:dyDescent="0.2">
      <c r="A9" s="62" t="s">
        <v>24</v>
      </c>
      <c r="B9" s="62" t="s">
        <v>25</v>
      </c>
      <c r="C9" s="57">
        <v>1318856.18</v>
      </c>
      <c r="D9" s="63">
        <v>1369400</v>
      </c>
      <c r="E9" s="64">
        <v>1608400</v>
      </c>
      <c r="F9" s="65">
        <v>1772726.28</v>
      </c>
      <c r="G9" s="64">
        <f>F9/C9*100</f>
        <v>134.41391918867151</v>
      </c>
      <c r="H9" s="66">
        <f>F9/E9*100</f>
        <v>110.21675453867196</v>
      </c>
    </row>
    <row r="10" spans="1:8" ht="38.25" customHeight="1" x14ac:dyDescent="0.2">
      <c r="A10" s="30" t="s">
        <v>26</v>
      </c>
      <c r="B10" s="30" t="s">
        <v>27</v>
      </c>
      <c r="C10" s="24">
        <v>0</v>
      </c>
      <c r="D10" s="60">
        <v>0</v>
      </c>
      <c r="E10" s="31">
        <v>0</v>
      </c>
      <c r="F10" s="56">
        <v>0</v>
      </c>
      <c r="G10" s="31">
        <v>0</v>
      </c>
      <c r="H10" s="32">
        <v>0</v>
      </c>
    </row>
    <row r="11" spans="1:8" ht="38.25" customHeight="1" x14ac:dyDescent="0.2">
      <c r="A11" s="30" t="s">
        <v>28</v>
      </c>
      <c r="B11" s="30" t="s">
        <v>29</v>
      </c>
      <c r="C11" s="24">
        <v>0</v>
      </c>
      <c r="D11" s="60">
        <v>0</v>
      </c>
      <c r="E11" s="31">
        <v>0</v>
      </c>
      <c r="F11" s="56">
        <v>0</v>
      </c>
      <c r="G11" s="31">
        <v>0</v>
      </c>
      <c r="H11" s="32">
        <v>0</v>
      </c>
    </row>
    <row r="12" spans="1:8" ht="38.25" customHeight="1" x14ac:dyDescent="0.2">
      <c r="A12" s="30" t="s">
        <v>30</v>
      </c>
      <c r="B12" s="30" t="s">
        <v>31</v>
      </c>
      <c r="C12" s="24">
        <v>1314986.1100000001</v>
      </c>
      <c r="D12" s="31">
        <v>1369400</v>
      </c>
      <c r="E12" s="31">
        <v>1602500</v>
      </c>
      <c r="F12" s="56">
        <v>1757584.96</v>
      </c>
      <c r="G12" s="31">
        <f t="shared" ref="G10:G26" si="0">F12/C12*100</f>
        <v>133.65806274562092</v>
      </c>
      <c r="H12" s="32">
        <f t="shared" ref="H11:H18" si="1">F12/E12*100</f>
        <v>109.67768861154445</v>
      </c>
    </row>
    <row r="13" spans="1:8" ht="38.25" customHeight="1" x14ac:dyDescent="0.2">
      <c r="A13" s="30" t="s">
        <v>32</v>
      </c>
      <c r="B13" s="30" t="s">
        <v>33</v>
      </c>
      <c r="C13" s="24">
        <v>1314189.1100000001</v>
      </c>
      <c r="D13" s="31">
        <v>1369400</v>
      </c>
      <c r="E13" s="31">
        <v>1602500</v>
      </c>
      <c r="F13" s="56">
        <v>1756787.96</v>
      </c>
      <c r="G13" s="31">
        <f t="shared" si="0"/>
        <v>133.67847493425052</v>
      </c>
      <c r="H13" s="32">
        <f t="shared" si="1"/>
        <v>109.62795382215289</v>
      </c>
    </row>
    <row r="14" spans="1:8" ht="38.25" customHeight="1" x14ac:dyDescent="0.2">
      <c r="A14" s="30" t="s">
        <v>34</v>
      </c>
      <c r="B14" s="30" t="s">
        <v>35</v>
      </c>
      <c r="C14" s="24">
        <v>797</v>
      </c>
      <c r="D14" s="31">
        <v>0</v>
      </c>
      <c r="E14" s="31">
        <v>0</v>
      </c>
      <c r="F14" s="56">
        <v>797</v>
      </c>
      <c r="G14" s="31">
        <f t="shared" si="0"/>
        <v>100</v>
      </c>
      <c r="H14" s="32" t="e">
        <f t="shared" si="1"/>
        <v>#DIV/0!</v>
      </c>
    </row>
    <row r="15" spans="1:8" ht="38.25" customHeight="1" x14ac:dyDescent="0.2">
      <c r="A15" s="61">
        <v>638</v>
      </c>
      <c r="B15" s="30" t="s">
        <v>267</v>
      </c>
      <c r="C15" s="24">
        <v>1526</v>
      </c>
      <c r="D15" s="31">
        <v>0</v>
      </c>
      <c r="E15" s="31">
        <v>1500</v>
      </c>
      <c r="F15" s="56">
        <v>12537</v>
      </c>
      <c r="G15" s="31">
        <v>0</v>
      </c>
      <c r="H15" s="32">
        <f t="shared" si="1"/>
        <v>835.80000000000007</v>
      </c>
    </row>
    <row r="16" spans="1:8" ht="38.25" customHeight="1" x14ac:dyDescent="0.2">
      <c r="A16" s="61">
        <v>6381</v>
      </c>
      <c r="B16" s="30" t="s">
        <v>266</v>
      </c>
      <c r="C16" s="24">
        <v>1526</v>
      </c>
      <c r="D16" s="31">
        <v>0</v>
      </c>
      <c r="E16" s="31">
        <v>1500</v>
      </c>
      <c r="F16" s="56">
        <v>12537</v>
      </c>
      <c r="G16" s="31">
        <v>0</v>
      </c>
      <c r="H16" s="32">
        <f t="shared" si="1"/>
        <v>835.80000000000007</v>
      </c>
    </row>
    <row r="17" spans="1:8" ht="38.25" customHeight="1" x14ac:dyDescent="0.2">
      <c r="A17" s="61">
        <v>639</v>
      </c>
      <c r="B17" s="30" t="s">
        <v>36</v>
      </c>
      <c r="C17" s="24">
        <v>2344.0700000000002</v>
      </c>
      <c r="D17" s="31">
        <v>0</v>
      </c>
      <c r="E17" s="31">
        <v>4400</v>
      </c>
      <c r="F17" s="56">
        <v>2604.3200000000002</v>
      </c>
      <c r="G17" s="31">
        <f t="shared" si="0"/>
        <v>111.10248414083198</v>
      </c>
      <c r="H17" s="32">
        <f t="shared" si="1"/>
        <v>59.189090909090915</v>
      </c>
    </row>
    <row r="18" spans="1:8" ht="38.25" customHeight="1" x14ac:dyDescent="0.2">
      <c r="A18" s="30" t="s">
        <v>37</v>
      </c>
      <c r="B18" s="30" t="s">
        <v>38</v>
      </c>
      <c r="C18" s="24">
        <v>2344.0700000000002</v>
      </c>
      <c r="D18" s="31">
        <v>0</v>
      </c>
      <c r="E18" s="31">
        <v>4400</v>
      </c>
      <c r="F18" s="56">
        <v>2604.3200000000002</v>
      </c>
      <c r="G18" s="31">
        <f t="shared" si="0"/>
        <v>111.10248414083198</v>
      </c>
      <c r="H18" s="32">
        <f t="shared" si="1"/>
        <v>59.189090909090915</v>
      </c>
    </row>
    <row r="19" spans="1:8" ht="38.25" customHeight="1" x14ac:dyDescent="0.2">
      <c r="A19" s="62" t="s">
        <v>39</v>
      </c>
      <c r="B19" s="62" t="s">
        <v>40</v>
      </c>
      <c r="C19" s="57">
        <v>14.4</v>
      </c>
      <c r="D19" s="64">
        <v>0</v>
      </c>
      <c r="E19" s="64">
        <v>0</v>
      </c>
      <c r="F19" s="58">
        <v>54.41</v>
      </c>
      <c r="G19" s="64">
        <f t="shared" si="0"/>
        <v>377.84722222222217</v>
      </c>
      <c r="H19" s="66" t="e">
        <f t="shared" ref="H19:H26" si="2">F19/E19*100</f>
        <v>#DIV/0!</v>
      </c>
    </row>
    <row r="20" spans="1:8" ht="38.25" customHeight="1" x14ac:dyDescent="0.2">
      <c r="A20" s="30" t="s">
        <v>41</v>
      </c>
      <c r="B20" s="30" t="s">
        <v>42</v>
      </c>
      <c r="C20" s="24">
        <v>14.4</v>
      </c>
      <c r="D20" s="31">
        <v>0</v>
      </c>
      <c r="E20" s="31">
        <v>0</v>
      </c>
      <c r="F20" s="56">
        <v>54.41</v>
      </c>
      <c r="G20" s="31">
        <f t="shared" si="0"/>
        <v>377.84722222222217</v>
      </c>
      <c r="H20" s="32" t="e">
        <f t="shared" si="2"/>
        <v>#DIV/0!</v>
      </c>
    </row>
    <row r="21" spans="1:8" ht="38.25" customHeight="1" x14ac:dyDescent="0.2">
      <c r="A21" s="30" t="s">
        <v>43</v>
      </c>
      <c r="B21" s="30" t="s">
        <v>44</v>
      </c>
      <c r="C21" s="24">
        <v>14.4</v>
      </c>
      <c r="D21" s="31">
        <v>0</v>
      </c>
      <c r="E21" s="31">
        <v>0</v>
      </c>
      <c r="F21" s="56">
        <v>54.41</v>
      </c>
      <c r="G21" s="31">
        <f t="shared" si="0"/>
        <v>377.84722222222217</v>
      </c>
      <c r="H21" s="32" t="e">
        <f t="shared" si="2"/>
        <v>#DIV/0!</v>
      </c>
    </row>
    <row r="22" spans="1:8" ht="38.25" customHeight="1" x14ac:dyDescent="0.2">
      <c r="A22" s="62" t="s">
        <v>45</v>
      </c>
      <c r="B22" s="62" t="s">
        <v>46</v>
      </c>
      <c r="C22" s="57">
        <v>3263.95</v>
      </c>
      <c r="D22" s="64">
        <v>100</v>
      </c>
      <c r="E22" s="64">
        <v>2000</v>
      </c>
      <c r="F22" s="58">
        <v>3232.19</v>
      </c>
      <c r="G22" s="64">
        <f t="shared" si="0"/>
        <v>99.026945878460154</v>
      </c>
      <c r="H22" s="66">
        <f t="shared" si="2"/>
        <v>161.6095</v>
      </c>
    </row>
    <row r="23" spans="1:8" ht="38.25" customHeight="1" x14ac:dyDescent="0.2">
      <c r="A23" s="30" t="s">
        <v>47</v>
      </c>
      <c r="B23" s="30" t="s">
        <v>48</v>
      </c>
      <c r="C23" s="24">
        <v>3263.95</v>
      </c>
      <c r="D23" s="31">
        <v>100</v>
      </c>
      <c r="E23" s="31">
        <v>2000</v>
      </c>
      <c r="F23" s="56">
        <v>3232.19</v>
      </c>
      <c r="G23" s="31">
        <f t="shared" si="0"/>
        <v>99.026945878460154</v>
      </c>
      <c r="H23" s="32">
        <f t="shared" si="2"/>
        <v>161.6095</v>
      </c>
    </row>
    <row r="24" spans="1:8" ht="38.25" customHeight="1" x14ac:dyDescent="0.2">
      <c r="A24" s="30" t="s">
        <v>49</v>
      </c>
      <c r="B24" s="30" t="s">
        <v>50</v>
      </c>
      <c r="C24" s="24">
        <v>3263.95</v>
      </c>
      <c r="D24" s="31">
        <v>100</v>
      </c>
      <c r="E24" s="31">
        <v>2000</v>
      </c>
      <c r="F24" s="56">
        <v>3232.19</v>
      </c>
      <c r="G24" s="31">
        <f t="shared" si="0"/>
        <v>99.026945878460154</v>
      </c>
      <c r="H24" s="32">
        <f t="shared" si="2"/>
        <v>161.6095</v>
      </c>
    </row>
    <row r="25" spans="1:8" ht="38.25" customHeight="1" x14ac:dyDescent="0.2">
      <c r="A25" s="62" t="s">
        <v>51</v>
      </c>
      <c r="B25" s="62" t="s">
        <v>52</v>
      </c>
      <c r="C25" s="57">
        <v>20589.71</v>
      </c>
      <c r="D25" s="64">
        <v>25000</v>
      </c>
      <c r="E25" s="64">
        <v>32500</v>
      </c>
      <c r="F25" s="59">
        <v>35301.49</v>
      </c>
      <c r="G25" s="64">
        <f t="shared" ref="G25" si="3">F25/C25*100</f>
        <v>171.45209913107081</v>
      </c>
      <c r="H25" s="66">
        <f t="shared" si="2"/>
        <v>108.61996923076921</v>
      </c>
    </row>
    <row r="26" spans="1:8" ht="38.25" customHeight="1" x14ac:dyDescent="0.2">
      <c r="A26" s="30" t="s">
        <v>53</v>
      </c>
      <c r="B26" s="30" t="s">
        <v>54</v>
      </c>
      <c r="C26" s="24">
        <v>8035.16</v>
      </c>
      <c r="D26" s="31">
        <v>10000</v>
      </c>
      <c r="E26" s="31">
        <v>10000</v>
      </c>
      <c r="F26" s="56">
        <v>9239.02</v>
      </c>
      <c r="G26" s="31">
        <f t="shared" si="0"/>
        <v>114.98240234170819</v>
      </c>
      <c r="H26" s="32">
        <f t="shared" si="2"/>
        <v>92.390199999999993</v>
      </c>
    </row>
    <row r="27" spans="1:8" ht="38.25" customHeight="1" x14ac:dyDescent="0.2">
      <c r="A27" s="30" t="s">
        <v>55</v>
      </c>
      <c r="B27" s="30" t="s">
        <v>56</v>
      </c>
      <c r="C27" s="24">
        <v>8035.16</v>
      </c>
      <c r="D27" s="31">
        <v>10000</v>
      </c>
      <c r="E27" s="31">
        <v>10000</v>
      </c>
      <c r="F27" s="55">
        <v>9239.02</v>
      </c>
      <c r="G27" s="31">
        <f t="shared" ref="G27:G31" si="4">F27/C27*100</f>
        <v>114.98240234170819</v>
      </c>
      <c r="H27" s="32">
        <f t="shared" ref="H27:H30" si="5">F27/E27*100</f>
        <v>92.390199999999993</v>
      </c>
    </row>
    <row r="28" spans="1:8" ht="38.25" customHeight="1" x14ac:dyDescent="0.2">
      <c r="A28" s="30" t="s">
        <v>57</v>
      </c>
      <c r="B28" s="30" t="s">
        <v>58</v>
      </c>
      <c r="C28" s="24">
        <v>12554.55</v>
      </c>
      <c r="D28" s="31">
        <v>15000</v>
      </c>
      <c r="E28" s="31">
        <v>22500</v>
      </c>
      <c r="F28" s="55">
        <v>26062.47</v>
      </c>
      <c r="G28" s="31">
        <f t="shared" si="4"/>
        <v>207.59382056704544</v>
      </c>
      <c r="H28" s="32">
        <f t="shared" si="5"/>
        <v>115.83320000000002</v>
      </c>
    </row>
    <row r="29" spans="1:8" ht="38.25" customHeight="1" x14ac:dyDescent="0.2">
      <c r="A29" s="30" t="s">
        <v>59</v>
      </c>
      <c r="B29" s="30" t="s">
        <v>60</v>
      </c>
      <c r="C29" s="24">
        <v>12554.55</v>
      </c>
      <c r="D29" s="31">
        <v>15000</v>
      </c>
      <c r="E29" s="31">
        <v>22500</v>
      </c>
      <c r="F29" s="55">
        <v>25796.16</v>
      </c>
      <c r="G29" s="31">
        <f t="shared" si="4"/>
        <v>205.47259758414279</v>
      </c>
      <c r="H29" s="32">
        <f t="shared" si="5"/>
        <v>114.64959999999999</v>
      </c>
    </row>
    <row r="30" spans="1:8" ht="38.25" customHeight="1" x14ac:dyDescent="0.2">
      <c r="A30" s="61">
        <v>6632</v>
      </c>
      <c r="B30" s="30" t="s">
        <v>268</v>
      </c>
      <c r="C30" s="24">
        <v>0</v>
      </c>
      <c r="D30" s="31">
        <v>0</v>
      </c>
      <c r="E30" s="31">
        <v>0</v>
      </c>
      <c r="F30" s="55">
        <v>266.31</v>
      </c>
      <c r="G30" s="31" t="e">
        <f t="shared" si="4"/>
        <v>#DIV/0!</v>
      </c>
      <c r="H30" s="32" t="e">
        <f t="shared" si="5"/>
        <v>#DIV/0!</v>
      </c>
    </row>
    <row r="31" spans="1:8" ht="38.25" customHeight="1" x14ac:dyDescent="0.2">
      <c r="A31" s="67">
        <v>67</v>
      </c>
      <c r="B31" s="62" t="s">
        <v>249</v>
      </c>
      <c r="C31" s="57">
        <v>197737.39</v>
      </c>
      <c r="D31" s="64">
        <v>215600</v>
      </c>
      <c r="E31" s="64">
        <v>218300</v>
      </c>
      <c r="F31" s="65">
        <v>160708.41</v>
      </c>
      <c r="G31" s="64">
        <f t="shared" si="4"/>
        <v>81.27365795614071</v>
      </c>
      <c r="H31" s="66">
        <f t="shared" ref="H31:H41" si="6">F31/E31*100</f>
        <v>73.618144754924415</v>
      </c>
    </row>
    <row r="32" spans="1:8" ht="38.25" customHeight="1" x14ac:dyDescent="0.2">
      <c r="A32" s="33">
        <v>6711</v>
      </c>
      <c r="B32" s="34" t="s">
        <v>66</v>
      </c>
      <c r="C32" s="35">
        <f>197737.39-63255.73</f>
        <v>134481.66</v>
      </c>
      <c r="D32" s="35">
        <f>215600-84700</f>
        <v>130900</v>
      </c>
      <c r="E32" s="176">
        <f>218300-86900</f>
        <v>131400</v>
      </c>
      <c r="F32" s="35">
        <v>115157.59</v>
      </c>
      <c r="G32" s="31">
        <f>F32/C32*100</f>
        <v>85.630702357481297</v>
      </c>
      <c r="H32" s="32">
        <f t="shared" si="6"/>
        <v>87.638957382039578</v>
      </c>
    </row>
    <row r="33" spans="1:8" ht="38.25" customHeight="1" x14ac:dyDescent="0.2">
      <c r="A33" s="33">
        <v>6712</v>
      </c>
      <c r="B33" s="36" t="s">
        <v>67</v>
      </c>
      <c r="C33" s="35">
        <v>63255.73</v>
      </c>
      <c r="D33" s="35">
        <v>84700</v>
      </c>
      <c r="E33" s="35">
        <v>86900</v>
      </c>
      <c r="F33" s="35">
        <v>45550.82</v>
      </c>
      <c r="G33" s="31">
        <f>F33/C33*100</f>
        <v>72.010583072869437</v>
      </c>
      <c r="H33" s="32">
        <f t="shared" si="6"/>
        <v>52.417514384349829</v>
      </c>
    </row>
    <row r="34" spans="1:8" ht="38.25" customHeight="1" x14ac:dyDescent="0.2">
      <c r="A34" s="62" t="s">
        <v>61</v>
      </c>
      <c r="B34" s="62" t="s">
        <v>62</v>
      </c>
      <c r="C34" s="57">
        <v>0</v>
      </c>
      <c r="D34" s="64">
        <v>0</v>
      </c>
      <c r="E34" s="64">
        <v>0</v>
      </c>
      <c r="F34" s="57">
        <v>0</v>
      </c>
      <c r="G34" s="64" t="e">
        <f t="shared" ref="G34:G36" si="7">F34/C34*100</f>
        <v>#DIV/0!</v>
      </c>
      <c r="H34" s="66" t="e">
        <f t="shared" si="6"/>
        <v>#DIV/0!</v>
      </c>
    </row>
    <row r="35" spans="1:8" ht="38.25" customHeight="1" x14ac:dyDescent="0.2">
      <c r="A35" s="30" t="s">
        <v>63</v>
      </c>
      <c r="B35" s="30" t="s">
        <v>64</v>
      </c>
      <c r="C35" s="24">
        <v>0</v>
      </c>
      <c r="D35" s="31">
        <v>0</v>
      </c>
      <c r="E35" s="31">
        <v>0</v>
      </c>
      <c r="F35" s="24">
        <v>0</v>
      </c>
      <c r="G35" s="31" t="e">
        <f t="shared" si="7"/>
        <v>#DIV/0!</v>
      </c>
      <c r="H35" s="32" t="e">
        <f t="shared" si="6"/>
        <v>#DIV/0!</v>
      </c>
    </row>
    <row r="36" spans="1:8" ht="38.25" customHeight="1" x14ac:dyDescent="0.2">
      <c r="A36" s="30" t="s">
        <v>65</v>
      </c>
      <c r="B36" s="30" t="s">
        <v>64</v>
      </c>
      <c r="C36" s="24">
        <v>0</v>
      </c>
      <c r="D36" s="31">
        <v>0</v>
      </c>
      <c r="E36" s="31">
        <v>0</v>
      </c>
      <c r="F36" s="24">
        <v>0</v>
      </c>
      <c r="G36" s="31" t="e">
        <f t="shared" si="7"/>
        <v>#DIV/0!</v>
      </c>
      <c r="H36" s="32" t="e">
        <f t="shared" si="6"/>
        <v>#DIV/0!</v>
      </c>
    </row>
    <row r="37" spans="1:8" ht="38.25" customHeight="1" x14ac:dyDescent="0.2">
      <c r="A37" s="222" t="s">
        <v>68</v>
      </c>
      <c r="B37" s="223"/>
      <c r="C37" s="81">
        <v>1511398.83</v>
      </c>
      <c r="D37" s="81">
        <v>1611100</v>
      </c>
      <c r="E37" s="81">
        <v>1862200</v>
      </c>
      <c r="F37" s="81">
        <v>1967497.74</v>
      </c>
      <c r="G37" s="81">
        <f>F37/C37*100</f>
        <v>130.17727028411156</v>
      </c>
      <c r="H37" s="81">
        <f t="shared" si="6"/>
        <v>105.65448072172698</v>
      </c>
    </row>
    <row r="38" spans="1:8" ht="38.25" customHeight="1" x14ac:dyDescent="0.2">
      <c r="A38" s="82" t="s">
        <v>69</v>
      </c>
      <c r="B38" s="82" t="s">
        <v>70</v>
      </c>
      <c r="C38" s="83">
        <v>1488430.89</v>
      </c>
      <c r="D38" s="83">
        <v>1526400</v>
      </c>
      <c r="E38" s="83">
        <v>1775300</v>
      </c>
      <c r="F38" s="84">
        <v>1939844.41</v>
      </c>
      <c r="G38" s="83">
        <f>F38/C38*100</f>
        <v>130.32814778521561</v>
      </c>
      <c r="H38" s="85">
        <f t="shared" si="6"/>
        <v>109.26854109164648</v>
      </c>
    </row>
    <row r="39" spans="1:8" ht="38.25" customHeight="1" x14ac:dyDescent="0.2">
      <c r="A39" s="62" t="s">
        <v>71</v>
      </c>
      <c r="B39" s="62" t="s">
        <v>72</v>
      </c>
      <c r="C39" s="64">
        <v>1312605.42</v>
      </c>
      <c r="D39" s="64">
        <v>1363300</v>
      </c>
      <c r="E39" s="64">
        <v>1595300</v>
      </c>
      <c r="F39" s="75">
        <v>1754471.37</v>
      </c>
      <c r="G39" s="64">
        <f t="shared" ref="G39:G101" si="8">F39/C39*100</f>
        <v>133.66327330874498</v>
      </c>
      <c r="H39" s="66">
        <f t="shared" si="6"/>
        <v>109.97751958879209</v>
      </c>
    </row>
    <row r="40" spans="1:8" ht="38.25" customHeight="1" x14ac:dyDescent="0.2">
      <c r="A40" s="52" t="s">
        <v>73</v>
      </c>
      <c r="B40" s="52" t="s">
        <v>74</v>
      </c>
      <c r="C40" s="53">
        <v>1321505.42</v>
      </c>
      <c r="D40" s="53">
        <v>1129600</v>
      </c>
      <c r="E40" s="53">
        <v>1331600</v>
      </c>
      <c r="F40" s="76">
        <v>1462656.37</v>
      </c>
      <c r="G40" s="53">
        <f t="shared" si="8"/>
        <v>110.68107234853414</v>
      </c>
      <c r="H40" s="54">
        <f t="shared" si="6"/>
        <v>109.84202237909282</v>
      </c>
    </row>
    <row r="41" spans="1:8" ht="38.25" customHeight="1" x14ac:dyDescent="0.2">
      <c r="A41" s="30" t="s">
        <v>75</v>
      </c>
      <c r="B41" s="30" t="s">
        <v>76</v>
      </c>
      <c r="C41" s="31">
        <v>1048373.99</v>
      </c>
      <c r="D41" s="31">
        <v>1103600</v>
      </c>
      <c r="E41" s="31">
        <v>1283600</v>
      </c>
      <c r="F41" s="68">
        <v>1406060.82</v>
      </c>
      <c r="G41" s="31">
        <f t="shared" si="8"/>
        <v>134.11824724877047</v>
      </c>
      <c r="H41" s="32">
        <f t="shared" si="6"/>
        <v>109.54041913368651</v>
      </c>
    </row>
    <row r="42" spans="1:8" ht="38.25" customHeight="1" x14ac:dyDescent="0.2">
      <c r="A42" s="30" t="s">
        <v>77</v>
      </c>
      <c r="B42" s="30" t="s">
        <v>78</v>
      </c>
      <c r="C42" s="31">
        <v>7881.1</v>
      </c>
      <c r="D42" s="31">
        <v>6000</v>
      </c>
      <c r="E42" s="31">
        <v>15000</v>
      </c>
      <c r="F42" s="68">
        <v>18783.7</v>
      </c>
      <c r="G42" s="31">
        <f t="shared" si="8"/>
        <v>238.33855680044661</v>
      </c>
      <c r="H42" s="32">
        <f t="shared" ref="H42:H43" si="9">F42/E42*100</f>
        <v>125.22466666666668</v>
      </c>
    </row>
    <row r="43" spans="1:8" ht="38.25" customHeight="1" x14ac:dyDescent="0.2">
      <c r="A43" s="30" t="s">
        <v>79</v>
      </c>
      <c r="B43" s="30" t="s">
        <v>80</v>
      </c>
      <c r="C43" s="31">
        <v>24841.84</v>
      </c>
      <c r="D43" s="31">
        <v>20000</v>
      </c>
      <c r="E43" s="31">
        <v>33000</v>
      </c>
      <c r="F43" s="68">
        <v>37811.85</v>
      </c>
      <c r="G43" s="31">
        <f t="shared" si="8"/>
        <v>152.21034351722739</v>
      </c>
      <c r="H43" s="32">
        <f t="shared" si="9"/>
        <v>114.58136363636365</v>
      </c>
    </row>
    <row r="44" spans="1:8" ht="38.25" customHeight="1" x14ac:dyDescent="0.2">
      <c r="A44" s="52" t="s">
        <v>81</v>
      </c>
      <c r="B44" s="52" t="s">
        <v>82</v>
      </c>
      <c r="C44" s="53">
        <v>59655.24</v>
      </c>
      <c r="D44" s="53">
        <v>59000</v>
      </c>
      <c r="E44" s="53">
        <v>48000</v>
      </c>
      <c r="F44" s="76">
        <v>56318.49</v>
      </c>
      <c r="G44" s="53">
        <f t="shared" si="8"/>
        <v>94.406610383262219</v>
      </c>
      <c r="H44" s="54">
        <f t="shared" ref="H44:H51" si="10">F44/E44*100</f>
        <v>117.33018749999999</v>
      </c>
    </row>
    <row r="45" spans="1:8" ht="38.25" customHeight="1" x14ac:dyDescent="0.2">
      <c r="A45" s="30" t="s">
        <v>83</v>
      </c>
      <c r="B45" s="30" t="s">
        <v>82</v>
      </c>
      <c r="C45" s="31">
        <v>59655.24</v>
      </c>
      <c r="D45" s="31">
        <v>59000</v>
      </c>
      <c r="E45" s="31">
        <v>48000</v>
      </c>
      <c r="F45" s="68">
        <v>56318.49</v>
      </c>
      <c r="G45" s="31">
        <f t="shared" si="8"/>
        <v>94.406610383262219</v>
      </c>
      <c r="H45" s="32">
        <f t="shared" si="10"/>
        <v>117.33018749999999</v>
      </c>
    </row>
    <row r="46" spans="1:8" ht="38.25" customHeight="1" x14ac:dyDescent="0.2">
      <c r="A46" s="52" t="s">
        <v>84</v>
      </c>
      <c r="B46" s="52" t="s">
        <v>85</v>
      </c>
      <c r="C46" s="53">
        <v>171853.25</v>
      </c>
      <c r="D46" s="53">
        <v>174700</v>
      </c>
      <c r="E46" s="53">
        <v>215700</v>
      </c>
      <c r="F46" s="76">
        <v>235496.51</v>
      </c>
      <c r="G46" s="53">
        <f t="shared" si="8"/>
        <v>137.03349223829053</v>
      </c>
      <c r="H46" s="54">
        <f t="shared" si="10"/>
        <v>109.17779786740844</v>
      </c>
    </row>
    <row r="47" spans="1:8" ht="38.25" customHeight="1" x14ac:dyDescent="0.2">
      <c r="A47" s="30" t="s">
        <v>86</v>
      </c>
      <c r="B47" s="30" t="s">
        <v>87</v>
      </c>
      <c r="C47" s="31">
        <v>171853.25</v>
      </c>
      <c r="D47" s="31">
        <v>174600</v>
      </c>
      <c r="E47" s="31">
        <v>215600</v>
      </c>
      <c r="F47" s="68">
        <v>235494.52</v>
      </c>
      <c r="G47" s="31">
        <f t="shared" si="8"/>
        <v>137.03233427357353</v>
      </c>
      <c r="H47" s="32">
        <f t="shared" si="10"/>
        <v>109.22751391465677</v>
      </c>
    </row>
    <row r="48" spans="1:8" ht="38.25" customHeight="1" x14ac:dyDescent="0.2">
      <c r="A48" s="30" t="s">
        <v>88</v>
      </c>
      <c r="B48" s="30" t="s">
        <v>89</v>
      </c>
      <c r="C48" s="31">
        <v>0</v>
      </c>
      <c r="D48" s="31">
        <v>100</v>
      </c>
      <c r="E48" s="31">
        <v>100</v>
      </c>
      <c r="F48" s="68">
        <v>1.99</v>
      </c>
      <c r="G48" s="31" t="e">
        <f t="shared" si="8"/>
        <v>#DIV/0!</v>
      </c>
      <c r="H48" s="32">
        <f t="shared" si="10"/>
        <v>1.9900000000000002</v>
      </c>
    </row>
    <row r="49" spans="1:8" ht="38.25" customHeight="1" x14ac:dyDescent="0.2">
      <c r="A49" s="62" t="s">
        <v>90</v>
      </c>
      <c r="B49" s="62" t="s">
        <v>91</v>
      </c>
      <c r="C49" s="64">
        <v>127728.23</v>
      </c>
      <c r="D49" s="64">
        <v>158000</v>
      </c>
      <c r="E49" s="64">
        <v>174800</v>
      </c>
      <c r="F49" s="75">
        <v>163359.60999999999</v>
      </c>
      <c r="G49" s="64">
        <f t="shared" si="8"/>
        <v>127.89624501960137</v>
      </c>
      <c r="H49" s="66">
        <f t="shared" si="10"/>
        <v>93.455154462242547</v>
      </c>
    </row>
    <row r="50" spans="1:8" ht="38.25" customHeight="1" x14ac:dyDescent="0.2">
      <c r="A50" s="52" t="s">
        <v>92</v>
      </c>
      <c r="B50" s="52" t="s">
        <v>93</v>
      </c>
      <c r="C50" s="53">
        <v>47893.27</v>
      </c>
      <c r="D50" s="53">
        <v>56300</v>
      </c>
      <c r="E50" s="53">
        <v>63300</v>
      </c>
      <c r="F50" s="76">
        <v>65388.38</v>
      </c>
      <c r="G50" s="53">
        <f t="shared" si="8"/>
        <v>136.52937041049819</v>
      </c>
      <c r="H50" s="54">
        <f t="shared" si="10"/>
        <v>103.2991785150079</v>
      </c>
    </row>
    <row r="51" spans="1:8" ht="38.25" customHeight="1" x14ac:dyDescent="0.2">
      <c r="A51" s="30" t="s">
        <v>94</v>
      </c>
      <c r="B51" s="30" t="s">
        <v>95</v>
      </c>
      <c r="C51" s="31">
        <v>16227.09</v>
      </c>
      <c r="D51" s="31">
        <v>24700</v>
      </c>
      <c r="E51" s="31">
        <v>22700</v>
      </c>
      <c r="F51" s="68">
        <v>23126.3</v>
      </c>
      <c r="G51" s="31">
        <f t="shared" si="8"/>
        <v>142.51661881458722</v>
      </c>
      <c r="H51" s="32">
        <f t="shared" si="10"/>
        <v>101.87797356828194</v>
      </c>
    </row>
    <row r="52" spans="1:8" ht="38.25" customHeight="1" x14ac:dyDescent="0.2">
      <c r="A52" s="30" t="s">
        <v>96</v>
      </c>
      <c r="B52" s="30" t="s">
        <v>97</v>
      </c>
      <c r="C52" s="31">
        <v>30383.1</v>
      </c>
      <c r="D52" s="31">
        <v>30700</v>
      </c>
      <c r="E52" s="31">
        <v>30700</v>
      </c>
      <c r="F52" s="68">
        <v>27689.22</v>
      </c>
      <c r="G52" s="31">
        <f t="shared" si="8"/>
        <v>91.133623626292263</v>
      </c>
      <c r="H52" s="32">
        <f t="shared" ref="H52:H53" si="11">F52/E52*100</f>
        <v>90.192899022801313</v>
      </c>
    </row>
    <row r="53" spans="1:8" ht="38.25" customHeight="1" x14ac:dyDescent="0.2">
      <c r="A53" s="30" t="s">
        <v>98</v>
      </c>
      <c r="B53" s="30" t="s">
        <v>99</v>
      </c>
      <c r="C53" s="31">
        <v>1283.08</v>
      </c>
      <c r="D53" s="31">
        <f>9900-1500-7500</f>
        <v>900</v>
      </c>
      <c r="E53" s="31">
        <v>9900</v>
      </c>
      <c r="F53" s="68">
        <v>14572.86</v>
      </c>
      <c r="G53" s="31">
        <f t="shared" si="8"/>
        <v>1135.7717367584253</v>
      </c>
      <c r="H53" s="32">
        <f t="shared" si="11"/>
        <v>147.20060606060608</v>
      </c>
    </row>
    <row r="54" spans="1:8" ht="38.25" customHeight="1" x14ac:dyDescent="0.2">
      <c r="A54" s="52" t="s">
        <v>100</v>
      </c>
      <c r="B54" s="52" t="s">
        <v>101</v>
      </c>
      <c r="C54" s="53">
        <v>36317.82</v>
      </c>
      <c r="D54" s="53">
        <v>31100</v>
      </c>
      <c r="E54" s="53">
        <v>32300</v>
      </c>
      <c r="F54" s="76">
        <v>32956.620000000003</v>
      </c>
      <c r="G54" s="53">
        <f t="shared" si="8"/>
        <v>90.745039212155362</v>
      </c>
      <c r="H54" s="54">
        <f>F54/E54*100</f>
        <v>102.03287925696596</v>
      </c>
    </row>
    <row r="55" spans="1:8" ht="38.25" customHeight="1" x14ac:dyDescent="0.2">
      <c r="A55" s="30" t="s">
        <v>102</v>
      </c>
      <c r="B55" s="30" t="s">
        <v>103</v>
      </c>
      <c r="C55" s="31">
        <v>12996.37</v>
      </c>
      <c r="D55" s="31">
        <f>9700-900</f>
        <v>8800</v>
      </c>
      <c r="E55" s="31">
        <v>8900</v>
      </c>
      <c r="F55" s="68">
        <v>12391.3</v>
      </c>
      <c r="G55" s="31">
        <f t="shared" si="8"/>
        <v>95.344315374216009</v>
      </c>
      <c r="H55" s="32">
        <f>F55/E55*100</f>
        <v>139.22808988764044</v>
      </c>
    </row>
    <row r="56" spans="1:8" ht="38.25" customHeight="1" x14ac:dyDescent="0.2">
      <c r="A56" s="30" t="s">
        <v>104</v>
      </c>
      <c r="B56" s="30" t="s">
        <v>105</v>
      </c>
      <c r="C56" s="31">
        <v>1730.27</v>
      </c>
      <c r="D56" s="31">
        <v>4400</v>
      </c>
      <c r="E56" s="31">
        <v>4400</v>
      </c>
      <c r="F56" s="68">
        <v>2804.34</v>
      </c>
      <c r="G56" s="31">
        <f t="shared" si="8"/>
        <v>162.07528304831038</v>
      </c>
      <c r="H56" s="32">
        <f t="shared" ref="H56:H60" si="12">F56/E56*100</f>
        <v>63.735000000000007</v>
      </c>
    </row>
    <row r="57" spans="1:8" ht="38.25" customHeight="1" x14ac:dyDescent="0.2">
      <c r="A57" s="30" t="s">
        <v>106</v>
      </c>
      <c r="B57" s="30" t="s">
        <v>107</v>
      </c>
      <c r="C57" s="31">
        <v>19905.150000000001</v>
      </c>
      <c r="D57" s="31">
        <v>14100</v>
      </c>
      <c r="E57" s="31">
        <v>14100</v>
      </c>
      <c r="F57" s="68">
        <v>15552.22</v>
      </c>
      <c r="G57" s="31">
        <f t="shared" si="8"/>
        <v>78.131639299377284</v>
      </c>
      <c r="H57" s="32">
        <f t="shared" si="12"/>
        <v>110.29943262411348</v>
      </c>
    </row>
    <row r="58" spans="1:8" ht="38.25" customHeight="1" x14ac:dyDescent="0.2">
      <c r="A58" s="30" t="s">
        <v>108</v>
      </c>
      <c r="B58" s="30" t="s">
        <v>109</v>
      </c>
      <c r="C58" s="31">
        <v>643.9</v>
      </c>
      <c r="D58" s="31">
        <v>2900</v>
      </c>
      <c r="E58" s="31">
        <v>2900</v>
      </c>
      <c r="F58" s="68">
        <v>1253.9100000000001</v>
      </c>
      <c r="G58" s="31">
        <f t="shared" si="8"/>
        <v>194.73676036651656</v>
      </c>
      <c r="H58" s="32">
        <f t="shared" si="12"/>
        <v>43.238275862068967</v>
      </c>
    </row>
    <row r="59" spans="1:8" ht="38.25" customHeight="1" x14ac:dyDescent="0.2">
      <c r="A59" s="30" t="s">
        <v>110</v>
      </c>
      <c r="B59" s="30" t="s">
        <v>111</v>
      </c>
      <c r="C59" s="31">
        <v>714.53</v>
      </c>
      <c r="D59" s="31">
        <v>900</v>
      </c>
      <c r="E59" s="31">
        <v>1500</v>
      </c>
      <c r="F59" s="68">
        <v>730.45</v>
      </c>
      <c r="G59" s="31">
        <f t="shared" si="8"/>
        <v>102.22803801100025</v>
      </c>
      <c r="H59" s="32">
        <f t="shared" si="12"/>
        <v>48.696666666666673</v>
      </c>
    </row>
    <row r="60" spans="1:8" ht="38.25" customHeight="1" x14ac:dyDescent="0.2">
      <c r="A60" s="30" t="s">
        <v>112</v>
      </c>
      <c r="B60" s="30" t="s">
        <v>113</v>
      </c>
      <c r="C60" s="31">
        <v>327.60000000000002</v>
      </c>
      <c r="D60" s="31">
        <v>0</v>
      </c>
      <c r="E60" s="31">
        <v>500</v>
      </c>
      <c r="F60" s="68">
        <v>224.4</v>
      </c>
      <c r="G60" s="31">
        <f t="shared" si="8"/>
        <v>68.498168498168496</v>
      </c>
      <c r="H60" s="32">
        <f t="shared" si="12"/>
        <v>44.88</v>
      </c>
    </row>
    <row r="61" spans="1:8" ht="38.25" customHeight="1" x14ac:dyDescent="0.2">
      <c r="A61" s="52" t="s">
        <v>114</v>
      </c>
      <c r="B61" s="52" t="s">
        <v>115</v>
      </c>
      <c r="C61" s="53">
        <v>31862.45</v>
      </c>
      <c r="D61" s="53">
        <v>50700</v>
      </c>
      <c r="E61" s="53">
        <v>55900</v>
      </c>
      <c r="F61" s="76">
        <v>52302.97</v>
      </c>
      <c r="G61" s="53">
        <f t="shared" si="8"/>
        <v>164.15237999588859</v>
      </c>
      <c r="H61" s="54">
        <f>F61/E61*100</f>
        <v>93.565241502683364</v>
      </c>
    </row>
    <row r="62" spans="1:8" ht="38.25" customHeight="1" x14ac:dyDescent="0.2">
      <c r="A62" s="30" t="s">
        <v>116</v>
      </c>
      <c r="B62" s="30" t="s">
        <v>117</v>
      </c>
      <c r="C62" s="31">
        <v>2435.5300000000002</v>
      </c>
      <c r="D62" s="31">
        <v>2500</v>
      </c>
      <c r="E62" s="31">
        <v>2500</v>
      </c>
      <c r="F62" s="68">
        <v>1275.93</v>
      </c>
      <c r="G62" s="31">
        <f t="shared" si="8"/>
        <v>52.388186554877173</v>
      </c>
      <c r="H62" s="32">
        <f>F62/E62*100</f>
        <v>51.037200000000006</v>
      </c>
    </row>
    <row r="63" spans="1:8" ht="38.25" customHeight="1" x14ac:dyDescent="0.2">
      <c r="A63" s="30" t="s">
        <v>118</v>
      </c>
      <c r="B63" s="30" t="s">
        <v>119</v>
      </c>
      <c r="C63" s="31">
        <v>6089.47</v>
      </c>
      <c r="D63" s="31">
        <v>28300</v>
      </c>
      <c r="E63" s="31">
        <v>28300</v>
      </c>
      <c r="F63" s="68">
        <v>27426.639999999999</v>
      </c>
      <c r="G63" s="31">
        <f t="shared" si="8"/>
        <v>450.39453351441085</v>
      </c>
      <c r="H63" s="32">
        <f t="shared" ref="H63:H70" si="13">F63/E63*100</f>
        <v>96.913922261484103</v>
      </c>
    </row>
    <row r="64" spans="1:8" ht="38.25" customHeight="1" x14ac:dyDescent="0.2">
      <c r="A64" s="30" t="s">
        <v>120</v>
      </c>
      <c r="B64" s="30" t="s">
        <v>121</v>
      </c>
      <c r="C64" s="31">
        <v>45</v>
      </c>
      <c r="D64" s="31">
        <v>400</v>
      </c>
      <c r="E64" s="31">
        <v>400</v>
      </c>
      <c r="F64" s="68">
        <v>317.26</v>
      </c>
      <c r="G64" s="31">
        <f t="shared" si="8"/>
        <v>705.02222222222213</v>
      </c>
      <c r="H64" s="32">
        <f t="shared" si="13"/>
        <v>79.314999999999998</v>
      </c>
    </row>
    <row r="65" spans="1:8" ht="38.25" customHeight="1" x14ac:dyDescent="0.2">
      <c r="A65" s="30" t="s">
        <v>122</v>
      </c>
      <c r="B65" s="30" t="s">
        <v>123</v>
      </c>
      <c r="C65" s="31">
        <v>8679.0499999999993</v>
      </c>
      <c r="D65" s="31">
        <f>8300-300</f>
        <v>8000</v>
      </c>
      <c r="E65" s="31">
        <v>8300</v>
      </c>
      <c r="F65" s="68">
        <v>9599.18</v>
      </c>
      <c r="G65" s="31">
        <f t="shared" si="8"/>
        <v>110.60173636515518</v>
      </c>
      <c r="H65" s="32">
        <f t="shared" si="13"/>
        <v>115.65277108433736</v>
      </c>
    </row>
    <row r="66" spans="1:8" ht="38.25" customHeight="1" x14ac:dyDescent="0.2">
      <c r="A66" s="30" t="s">
        <v>124</v>
      </c>
      <c r="B66" s="30" t="s">
        <v>125</v>
      </c>
      <c r="C66" s="31">
        <v>0</v>
      </c>
      <c r="D66" s="31">
        <v>0</v>
      </c>
      <c r="E66" s="31">
        <v>2000</v>
      </c>
      <c r="F66" s="68">
        <v>326.41000000000003</v>
      </c>
      <c r="G66" s="31" t="e">
        <f t="shared" si="8"/>
        <v>#DIV/0!</v>
      </c>
      <c r="H66" s="32">
        <f t="shared" si="13"/>
        <v>16.320500000000003</v>
      </c>
    </row>
    <row r="67" spans="1:8" ht="38.25" customHeight="1" x14ac:dyDescent="0.2">
      <c r="A67" s="30" t="s">
        <v>126</v>
      </c>
      <c r="B67" s="30" t="s">
        <v>127</v>
      </c>
      <c r="C67" s="31">
        <v>4459.5600000000004</v>
      </c>
      <c r="D67" s="31">
        <v>6100</v>
      </c>
      <c r="E67" s="31">
        <v>6100</v>
      </c>
      <c r="F67" s="68">
        <v>2389.0500000000002</v>
      </c>
      <c r="G67" s="31">
        <f t="shared" si="8"/>
        <v>53.571428571428569</v>
      </c>
      <c r="H67" s="32">
        <f t="shared" si="13"/>
        <v>39.16475409836066</v>
      </c>
    </row>
    <row r="68" spans="1:8" ht="38.25" customHeight="1" x14ac:dyDescent="0.2">
      <c r="A68" s="30" t="s">
        <v>128</v>
      </c>
      <c r="B68" s="30" t="s">
        <v>129</v>
      </c>
      <c r="C68" s="31">
        <v>2727.13</v>
      </c>
      <c r="D68" s="31">
        <f>4200-200-800-900</f>
        <v>2300</v>
      </c>
      <c r="E68" s="31">
        <v>3600</v>
      </c>
      <c r="F68" s="68">
        <v>3982.26</v>
      </c>
      <c r="G68" s="31">
        <f t="shared" si="8"/>
        <v>146.02384191439353</v>
      </c>
      <c r="H68" s="32">
        <f t="shared" si="13"/>
        <v>110.61833333333333</v>
      </c>
    </row>
    <row r="69" spans="1:8" ht="38.25" customHeight="1" x14ac:dyDescent="0.2">
      <c r="A69" s="30" t="s">
        <v>130</v>
      </c>
      <c r="B69" s="30" t="s">
        <v>131</v>
      </c>
      <c r="C69" s="31">
        <v>2050.73</v>
      </c>
      <c r="D69" s="31">
        <f>3000-1600</f>
        <v>1400</v>
      </c>
      <c r="E69" s="31">
        <v>3000</v>
      </c>
      <c r="F69" s="68">
        <v>3515</v>
      </c>
      <c r="G69" s="31">
        <f t="shared" si="8"/>
        <v>171.40237866515827</v>
      </c>
      <c r="H69" s="32">
        <f t="shared" si="13"/>
        <v>117.16666666666666</v>
      </c>
    </row>
    <row r="70" spans="1:8" ht="38.25" customHeight="1" x14ac:dyDescent="0.2">
      <c r="A70" s="30" t="s">
        <v>132</v>
      </c>
      <c r="B70" s="30" t="s">
        <v>133</v>
      </c>
      <c r="C70" s="31">
        <v>5375.98</v>
      </c>
      <c r="D70" s="31">
        <v>1700</v>
      </c>
      <c r="E70" s="31">
        <v>1700</v>
      </c>
      <c r="F70" s="68">
        <v>3471.24</v>
      </c>
      <c r="G70" s="31">
        <f t="shared" si="8"/>
        <v>64.569436642249414</v>
      </c>
      <c r="H70" s="32">
        <f t="shared" si="13"/>
        <v>204.19058823529411</v>
      </c>
    </row>
    <row r="71" spans="1:8" ht="38.25" customHeight="1" x14ac:dyDescent="0.2">
      <c r="A71" s="52" t="s">
        <v>134</v>
      </c>
      <c r="B71" s="52" t="s">
        <v>135</v>
      </c>
      <c r="C71" s="53">
        <v>11654.69</v>
      </c>
      <c r="D71" s="53">
        <v>19900</v>
      </c>
      <c r="E71" s="53">
        <v>23300</v>
      </c>
      <c r="F71" s="76">
        <v>12711.64</v>
      </c>
      <c r="G71" s="53">
        <f t="shared" si="8"/>
        <v>109.06888128298564</v>
      </c>
      <c r="H71" s="54">
        <f>F71/E71*100</f>
        <v>54.556394849785406</v>
      </c>
    </row>
    <row r="72" spans="1:8" ht="38.25" customHeight="1" x14ac:dyDescent="0.2">
      <c r="A72" s="30" t="s">
        <v>136</v>
      </c>
      <c r="B72" s="30" t="s">
        <v>137</v>
      </c>
      <c r="C72" s="31">
        <v>3268</v>
      </c>
      <c r="D72" s="31">
        <v>3600</v>
      </c>
      <c r="E72" s="31">
        <v>3600</v>
      </c>
      <c r="F72" s="68">
        <v>2490.19</v>
      </c>
      <c r="G72" s="31">
        <f t="shared" si="8"/>
        <v>76.199204406364757</v>
      </c>
      <c r="H72" s="32">
        <f>F72/E72*100</f>
        <v>69.171944444444449</v>
      </c>
    </row>
    <row r="73" spans="1:8" ht="38.25" customHeight="1" x14ac:dyDescent="0.2">
      <c r="A73" s="30" t="s">
        <v>138</v>
      </c>
      <c r="B73" s="30" t="s">
        <v>139</v>
      </c>
      <c r="C73" s="31">
        <v>0</v>
      </c>
      <c r="D73" s="31">
        <v>4600</v>
      </c>
      <c r="E73" s="31">
        <v>4600</v>
      </c>
      <c r="F73" s="68">
        <v>0</v>
      </c>
      <c r="G73" s="31" t="e">
        <f t="shared" si="8"/>
        <v>#DIV/0!</v>
      </c>
      <c r="H73" s="32">
        <f t="shared" ref="H73:H78" si="14">F73/E73*100</f>
        <v>0</v>
      </c>
    </row>
    <row r="74" spans="1:8" ht="38.25" customHeight="1" x14ac:dyDescent="0.2">
      <c r="A74" s="30" t="s">
        <v>140</v>
      </c>
      <c r="B74" s="30" t="s">
        <v>141</v>
      </c>
      <c r="C74" s="31">
        <v>1428.13</v>
      </c>
      <c r="D74" s="31">
        <v>800</v>
      </c>
      <c r="E74" s="31">
        <v>800</v>
      </c>
      <c r="F74" s="68">
        <v>2027.52</v>
      </c>
      <c r="G74" s="31">
        <f t="shared" si="8"/>
        <v>141.97026881306323</v>
      </c>
      <c r="H74" s="32">
        <f t="shared" si="14"/>
        <v>253.43999999999997</v>
      </c>
    </row>
    <row r="75" spans="1:8" ht="38.25" customHeight="1" x14ac:dyDescent="0.2">
      <c r="A75" s="30" t="s">
        <v>142</v>
      </c>
      <c r="B75" s="30" t="s">
        <v>143</v>
      </c>
      <c r="C75" s="31">
        <v>0</v>
      </c>
      <c r="D75" s="31">
        <v>200</v>
      </c>
      <c r="E75" s="31">
        <v>200</v>
      </c>
      <c r="F75" s="68">
        <v>0</v>
      </c>
      <c r="G75" s="31" t="e">
        <f t="shared" si="8"/>
        <v>#DIV/0!</v>
      </c>
      <c r="H75" s="32">
        <f t="shared" si="14"/>
        <v>0</v>
      </c>
    </row>
    <row r="76" spans="1:8" ht="38.25" customHeight="1" x14ac:dyDescent="0.2">
      <c r="A76" s="30" t="s">
        <v>144</v>
      </c>
      <c r="B76" s="30" t="s">
        <v>145</v>
      </c>
      <c r="C76" s="31">
        <v>3399.82</v>
      </c>
      <c r="D76" s="31">
        <v>3900</v>
      </c>
      <c r="E76" s="31">
        <v>5000</v>
      </c>
      <c r="F76" s="68">
        <v>4101.68</v>
      </c>
      <c r="G76" s="31">
        <f t="shared" si="8"/>
        <v>120.64403409592272</v>
      </c>
      <c r="H76" s="32">
        <f t="shared" si="14"/>
        <v>82.033600000000007</v>
      </c>
    </row>
    <row r="77" spans="1:8" ht="38.25" customHeight="1" x14ac:dyDescent="0.2">
      <c r="A77" s="30" t="s">
        <v>146</v>
      </c>
      <c r="B77" s="30" t="s">
        <v>147</v>
      </c>
      <c r="C77" s="31">
        <v>0</v>
      </c>
      <c r="D77" s="31">
        <v>0</v>
      </c>
      <c r="E77" s="31">
        <v>400</v>
      </c>
      <c r="F77" s="68">
        <v>203.12</v>
      </c>
      <c r="G77" s="31" t="e">
        <f t="shared" si="8"/>
        <v>#DIV/0!</v>
      </c>
      <c r="H77" s="32">
        <f t="shared" si="14"/>
        <v>50.78</v>
      </c>
    </row>
    <row r="78" spans="1:8" ht="38.25" customHeight="1" x14ac:dyDescent="0.2">
      <c r="A78" s="30" t="s">
        <v>148</v>
      </c>
      <c r="B78" s="30" t="s">
        <v>135</v>
      </c>
      <c r="C78" s="31">
        <v>3558.71</v>
      </c>
      <c r="D78" s="31">
        <v>6800</v>
      </c>
      <c r="E78" s="31">
        <v>8700</v>
      </c>
      <c r="F78" s="68">
        <v>3889.13</v>
      </c>
      <c r="G78" s="31">
        <f t="shared" si="8"/>
        <v>109.28482511921456</v>
      </c>
      <c r="H78" s="32">
        <f t="shared" si="14"/>
        <v>44.702643678160918</v>
      </c>
    </row>
    <row r="79" spans="1:8" ht="38.25" customHeight="1" x14ac:dyDescent="0.2">
      <c r="A79" s="62" t="s">
        <v>149</v>
      </c>
      <c r="B79" s="62" t="s">
        <v>150</v>
      </c>
      <c r="C79" s="64">
        <v>2604.86</v>
      </c>
      <c r="D79" s="64">
        <v>900</v>
      </c>
      <c r="E79" s="64">
        <v>1000</v>
      </c>
      <c r="F79" s="75">
        <v>1017.78</v>
      </c>
      <c r="G79" s="64">
        <f t="shared" si="8"/>
        <v>39.072349377701677</v>
      </c>
      <c r="H79" s="66">
        <f>F79/E79*100</f>
        <v>101.77799999999999</v>
      </c>
    </row>
    <row r="80" spans="1:8" ht="38.25" customHeight="1" x14ac:dyDescent="0.2">
      <c r="A80" s="52" t="s">
        <v>151</v>
      </c>
      <c r="B80" s="52" t="s">
        <v>152</v>
      </c>
      <c r="C80" s="53">
        <v>2604.86</v>
      </c>
      <c r="D80" s="53">
        <v>900</v>
      </c>
      <c r="E80" s="53">
        <v>1000</v>
      </c>
      <c r="F80" s="76">
        <v>1017.78</v>
      </c>
      <c r="G80" s="53">
        <f t="shared" si="8"/>
        <v>39.072349377701677</v>
      </c>
      <c r="H80" s="54">
        <f>F80/E80*100</f>
        <v>101.77799999999999</v>
      </c>
    </row>
    <row r="81" spans="1:8" ht="38.25" customHeight="1" x14ac:dyDescent="0.2">
      <c r="A81" s="30" t="s">
        <v>153</v>
      </c>
      <c r="B81" s="30" t="s">
        <v>154</v>
      </c>
      <c r="C81" s="31">
        <v>913.48</v>
      </c>
      <c r="D81" s="31">
        <v>600</v>
      </c>
      <c r="E81" s="31">
        <v>600</v>
      </c>
      <c r="F81" s="68">
        <v>926</v>
      </c>
      <c r="G81" s="31">
        <f t="shared" si="8"/>
        <v>101.37058282611551</v>
      </c>
      <c r="H81" s="32">
        <f>F81/E81*100</f>
        <v>154.33333333333331</v>
      </c>
    </row>
    <row r="82" spans="1:8" ht="38.25" customHeight="1" x14ac:dyDescent="0.2">
      <c r="A82" s="30" t="s">
        <v>155</v>
      </c>
      <c r="B82" s="30" t="s">
        <v>156</v>
      </c>
      <c r="C82" s="31">
        <v>1.38</v>
      </c>
      <c r="D82" s="31">
        <v>200</v>
      </c>
      <c r="E82" s="31">
        <v>300</v>
      </c>
      <c r="F82" s="68">
        <v>91.78</v>
      </c>
      <c r="G82" s="31">
        <f t="shared" si="8"/>
        <v>6650.724637681159</v>
      </c>
      <c r="H82" s="32">
        <f t="shared" ref="H82:H83" si="15">F82/E82*100</f>
        <v>30.593333333333334</v>
      </c>
    </row>
    <row r="83" spans="1:8" ht="38.25" customHeight="1" x14ac:dyDescent="0.2">
      <c r="A83" s="30" t="s">
        <v>157</v>
      </c>
      <c r="B83" s="30" t="s">
        <v>158</v>
      </c>
      <c r="C83" s="31">
        <v>1690</v>
      </c>
      <c r="D83" s="31">
        <v>100</v>
      </c>
      <c r="E83" s="31">
        <v>100</v>
      </c>
      <c r="F83" s="68">
        <v>0</v>
      </c>
      <c r="G83" s="31">
        <f t="shared" si="8"/>
        <v>0</v>
      </c>
      <c r="H83" s="32">
        <f t="shared" si="15"/>
        <v>0</v>
      </c>
    </row>
    <row r="84" spans="1:8" ht="38.25" customHeight="1" x14ac:dyDescent="0.2">
      <c r="A84" s="62" t="s">
        <v>159</v>
      </c>
      <c r="B84" s="62" t="s">
        <v>160</v>
      </c>
      <c r="C84" s="64">
        <v>43318.559999999998</v>
      </c>
      <c r="D84" s="64">
        <v>1700</v>
      </c>
      <c r="E84" s="64">
        <v>1700</v>
      </c>
      <c r="F84" s="75">
        <v>18918.150000000001</v>
      </c>
      <c r="G84" s="64">
        <f t="shared" si="8"/>
        <v>43.672158077276812</v>
      </c>
      <c r="H84" s="66">
        <f t="shared" ref="H84:H96" si="16">F84/E84*100</f>
        <v>1112.8323529411766</v>
      </c>
    </row>
    <row r="85" spans="1:8" ht="38.25" customHeight="1" x14ac:dyDescent="0.2">
      <c r="A85" s="52" t="s">
        <v>161</v>
      </c>
      <c r="B85" s="52" t="s">
        <v>162</v>
      </c>
      <c r="C85" s="53">
        <v>43318.559999999998</v>
      </c>
      <c r="D85" s="53">
        <v>1700</v>
      </c>
      <c r="E85" s="53">
        <v>1700</v>
      </c>
      <c r="F85" s="76">
        <v>18918.150000000001</v>
      </c>
      <c r="G85" s="53">
        <f t="shared" si="8"/>
        <v>43.672158077276812</v>
      </c>
      <c r="H85" s="54">
        <f t="shared" si="16"/>
        <v>1112.8323529411766</v>
      </c>
    </row>
    <row r="86" spans="1:8" ht="38.25" customHeight="1" x14ac:dyDescent="0.2">
      <c r="A86" s="30" t="s">
        <v>163</v>
      </c>
      <c r="B86" s="30" t="s">
        <v>164</v>
      </c>
      <c r="C86" s="31">
        <v>0</v>
      </c>
      <c r="D86" s="31">
        <v>1700</v>
      </c>
      <c r="E86" s="31">
        <v>1700</v>
      </c>
      <c r="F86" s="68">
        <v>0</v>
      </c>
      <c r="G86" s="31" t="e">
        <f t="shared" si="8"/>
        <v>#DIV/0!</v>
      </c>
      <c r="H86" s="32">
        <f t="shared" si="16"/>
        <v>0</v>
      </c>
    </row>
    <row r="87" spans="1:8" ht="38.25" customHeight="1" x14ac:dyDescent="0.2">
      <c r="A87" s="30" t="s">
        <v>165</v>
      </c>
      <c r="B87" s="30" t="s">
        <v>166</v>
      </c>
      <c r="C87" s="31">
        <v>43318.559999999998</v>
      </c>
      <c r="D87" s="31">
        <v>0</v>
      </c>
      <c r="E87" s="31">
        <v>0</v>
      </c>
      <c r="F87" s="68">
        <v>18918.150000000001</v>
      </c>
      <c r="G87" s="31">
        <f t="shared" si="8"/>
        <v>43.672158077276812</v>
      </c>
      <c r="H87" s="32" t="e">
        <f t="shared" si="16"/>
        <v>#DIV/0!</v>
      </c>
    </row>
    <row r="88" spans="1:8" ht="38.25" customHeight="1" x14ac:dyDescent="0.2">
      <c r="A88" s="62" t="s">
        <v>167</v>
      </c>
      <c r="B88" s="62" t="s">
        <v>168</v>
      </c>
      <c r="C88" s="64">
        <v>2173.8200000000002</v>
      </c>
      <c r="D88" s="64">
        <v>2500</v>
      </c>
      <c r="E88" s="64">
        <v>2500</v>
      </c>
      <c r="F88" s="75">
        <v>2077.5</v>
      </c>
      <c r="G88" s="64">
        <f t="shared" si="8"/>
        <v>95.569090357067282</v>
      </c>
      <c r="H88" s="66">
        <f t="shared" si="16"/>
        <v>83.1</v>
      </c>
    </row>
    <row r="89" spans="1:8" ht="38.25" customHeight="1" x14ac:dyDescent="0.2">
      <c r="A89" s="52" t="s">
        <v>169</v>
      </c>
      <c r="B89" s="52" t="s">
        <v>60</v>
      </c>
      <c r="C89" s="53">
        <v>2173.8200000000002</v>
      </c>
      <c r="D89" s="53">
        <v>2500</v>
      </c>
      <c r="E89" s="53">
        <v>2500</v>
      </c>
      <c r="F89" s="76">
        <v>2077.5</v>
      </c>
      <c r="G89" s="53">
        <f t="shared" si="8"/>
        <v>95.569090357067282</v>
      </c>
      <c r="H89" s="54">
        <f t="shared" si="16"/>
        <v>83.1</v>
      </c>
    </row>
    <row r="90" spans="1:8" ht="38.25" customHeight="1" x14ac:dyDescent="0.2">
      <c r="A90" s="30" t="s">
        <v>170</v>
      </c>
      <c r="B90" s="30" t="s">
        <v>171</v>
      </c>
      <c r="C90" s="31">
        <v>2173.8200000000002</v>
      </c>
      <c r="D90" s="31">
        <v>2500</v>
      </c>
      <c r="E90" s="31">
        <v>2500</v>
      </c>
      <c r="F90" s="68">
        <v>2077.5</v>
      </c>
      <c r="G90" s="31">
        <f t="shared" si="8"/>
        <v>95.569090357067282</v>
      </c>
      <c r="H90" s="32">
        <f t="shared" si="16"/>
        <v>83.1</v>
      </c>
    </row>
    <row r="91" spans="1:8" ht="38.25" customHeight="1" x14ac:dyDescent="0.2">
      <c r="A91" s="77" t="s">
        <v>172</v>
      </c>
      <c r="B91" s="77" t="s">
        <v>173</v>
      </c>
      <c r="C91" s="78">
        <v>22967.94</v>
      </c>
      <c r="D91" s="78">
        <v>84700</v>
      </c>
      <c r="E91" s="78">
        <v>86900</v>
      </c>
      <c r="F91" s="79">
        <v>27653.33</v>
      </c>
      <c r="G91" s="78">
        <f t="shared" si="8"/>
        <v>120.39969627228216</v>
      </c>
      <c r="H91" s="80">
        <f t="shared" si="16"/>
        <v>31.822013808975836</v>
      </c>
    </row>
    <row r="92" spans="1:8" ht="38.25" customHeight="1" x14ac:dyDescent="0.2">
      <c r="A92" s="62" t="s">
        <v>174</v>
      </c>
      <c r="B92" s="62" t="s">
        <v>175</v>
      </c>
      <c r="C92" s="64">
        <v>22967.94</v>
      </c>
      <c r="D92" s="64">
        <v>84700</v>
      </c>
      <c r="E92" s="64">
        <v>86900</v>
      </c>
      <c r="F92" s="75">
        <v>27653.33</v>
      </c>
      <c r="G92" s="64">
        <f t="shared" si="8"/>
        <v>120.39969627228216</v>
      </c>
      <c r="H92" s="66">
        <f t="shared" si="16"/>
        <v>31.822013808975836</v>
      </c>
    </row>
    <row r="93" spans="1:8" ht="38.25" customHeight="1" x14ac:dyDescent="0.2">
      <c r="A93" s="52" t="s">
        <v>176</v>
      </c>
      <c r="B93" s="52" t="s">
        <v>177</v>
      </c>
      <c r="C93" s="53">
        <v>0</v>
      </c>
      <c r="D93" s="53">
        <v>0</v>
      </c>
      <c r="E93" s="53">
        <v>0</v>
      </c>
      <c r="F93" s="76">
        <v>0</v>
      </c>
      <c r="G93" s="53">
        <v>0</v>
      </c>
      <c r="H93" s="54">
        <v>0</v>
      </c>
    </row>
    <row r="94" spans="1:8" ht="38.25" customHeight="1" x14ac:dyDescent="0.2">
      <c r="A94" s="30" t="s">
        <v>178</v>
      </c>
      <c r="B94" s="30" t="s">
        <v>179</v>
      </c>
      <c r="C94" s="31">
        <v>0</v>
      </c>
      <c r="D94" s="31">
        <v>0</v>
      </c>
      <c r="E94" s="31">
        <v>0</v>
      </c>
      <c r="F94" s="68">
        <v>0</v>
      </c>
      <c r="G94" s="31">
        <v>0</v>
      </c>
      <c r="H94" s="32">
        <v>0</v>
      </c>
    </row>
    <row r="95" spans="1:8" ht="38.25" customHeight="1" x14ac:dyDescent="0.2">
      <c r="A95" s="52" t="s">
        <v>180</v>
      </c>
      <c r="B95" s="52" t="s">
        <v>181</v>
      </c>
      <c r="C95" s="53">
        <v>13276.24</v>
      </c>
      <c r="D95" s="53">
        <v>5500</v>
      </c>
      <c r="E95" s="53">
        <v>7700</v>
      </c>
      <c r="F95" s="76">
        <v>1261.25</v>
      </c>
      <c r="G95" s="53">
        <f t="shared" si="8"/>
        <v>9.5000542322223769</v>
      </c>
      <c r="H95" s="54">
        <f t="shared" si="16"/>
        <v>16.379870129870131</v>
      </c>
    </row>
    <row r="96" spans="1:8" ht="38.25" customHeight="1" x14ac:dyDescent="0.2">
      <c r="A96" s="30" t="s">
        <v>182</v>
      </c>
      <c r="B96" s="30" t="s">
        <v>183</v>
      </c>
      <c r="C96" s="31">
        <v>0</v>
      </c>
      <c r="D96" s="31">
        <v>3200</v>
      </c>
      <c r="E96" s="31">
        <v>3200</v>
      </c>
      <c r="F96" s="68">
        <v>1261.25</v>
      </c>
      <c r="G96" s="31">
        <v>0</v>
      </c>
      <c r="H96" s="32">
        <f t="shared" si="16"/>
        <v>39.4140625</v>
      </c>
    </row>
    <row r="97" spans="1:8" ht="38.25" customHeight="1" x14ac:dyDescent="0.2">
      <c r="A97" s="30" t="s">
        <v>184</v>
      </c>
      <c r="B97" s="30" t="s">
        <v>185</v>
      </c>
      <c r="C97" s="31">
        <v>12735.9</v>
      </c>
      <c r="D97" s="31">
        <v>0</v>
      </c>
      <c r="E97" s="31">
        <v>0</v>
      </c>
      <c r="F97" s="68">
        <v>0</v>
      </c>
      <c r="G97" s="31">
        <f t="shared" si="8"/>
        <v>0</v>
      </c>
      <c r="H97" s="32">
        <v>0</v>
      </c>
    </row>
    <row r="98" spans="1:8" ht="38.25" customHeight="1" x14ac:dyDescent="0.2">
      <c r="A98" s="30" t="s">
        <v>186</v>
      </c>
      <c r="B98" s="30" t="s">
        <v>187</v>
      </c>
      <c r="C98" s="31">
        <v>540.34</v>
      </c>
      <c r="D98" s="31">
        <v>0</v>
      </c>
      <c r="E98" s="31">
        <v>0</v>
      </c>
      <c r="F98" s="68">
        <v>0</v>
      </c>
      <c r="G98" s="31">
        <f t="shared" si="8"/>
        <v>0</v>
      </c>
      <c r="H98" s="32">
        <v>0</v>
      </c>
    </row>
    <row r="99" spans="1:8" ht="38.25" customHeight="1" x14ac:dyDescent="0.2">
      <c r="A99" s="30" t="s">
        <v>188</v>
      </c>
      <c r="B99" s="30" t="s">
        <v>189</v>
      </c>
      <c r="C99" s="31">
        <v>0</v>
      </c>
      <c r="D99" s="31">
        <f>4500-2200</f>
        <v>2300</v>
      </c>
      <c r="E99" s="31">
        <v>4500</v>
      </c>
      <c r="F99" s="68">
        <v>0</v>
      </c>
      <c r="G99" s="31">
        <v>0</v>
      </c>
      <c r="H99" s="32">
        <f t="shared" ref="H97:H101" si="17">F99/E99*100</f>
        <v>0</v>
      </c>
    </row>
    <row r="100" spans="1:8" ht="38.25" customHeight="1" x14ac:dyDescent="0.2">
      <c r="A100" s="52" t="s">
        <v>190</v>
      </c>
      <c r="B100" s="52" t="s">
        <v>191</v>
      </c>
      <c r="C100" s="53">
        <v>9691.7000000000007</v>
      </c>
      <c r="D100" s="53">
        <v>79200</v>
      </c>
      <c r="E100" s="53">
        <v>79200</v>
      </c>
      <c r="F100" s="76">
        <v>26392.080000000002</v>
      </c>
      <c r="G100" s="53">
        <f t="shared" si="8"/>
        <v>272.31631189574586</v>
      </c>
      <c r="H100" s="54">
        <f>F100/E100*100</f>
        <v>33.323333333333338</v>
      </c>
    </row>
    <row r="101" spans="1:8" ht="38.25" customHeight="1" x14ac:dyDescent="0.2">
      <c r="A101" s="30" t="s">
        <v>192</v>
      </c>
      <c r="B101" s="30" t="s">
        <v>193</v>
      </c>
      <c r="C101" s="31">
        <v>9691.7000000000007</v>
      </c>
      <c r="D101" s="31">
        <v>79200</v>
      </c>
      <c r="E101" s="31">
        <v>79200</v>
      </c>
      <c r="F101" s="68">
        <v>26392.080000000002</v>
      </c>
      <c r="G101" s="31">
        <f t="shared" si="8"/>
        <v>272.31631189574586</v>
      </c>
      <c r="H101" s="32">
        <f t="shared" si="17"/>
        <v>33.323333333333338</v>
      </c>
    </row>
    <row r="102" spans="1:8" x14ac:dyDescent="0.2">
      <c r="C102" s="37"/>
    </row>
  </sheetData>
  <protectedRanges>
    <protectedRange sqref="B32" name="Range1"/>
    <protectedRange sqref="B33" name="Range1_1"/>
  </protectedRanges>
  <mergeCells count="5">
    <mergeCell ref="A37:B37"/>
    <mergeCell ref="A4:H4"/>
    <mergeCell ref="A5:B5"/>
    <mergeCell ref="A6:B6"/>
    <mergeCell ref="A7:B7"/>
  </mergeCells>
  <pageMargins left="0.7" right="0.7" top="0.75" bottom="0.75" header="0.3" footer="0.3"/>
  <pageSetup paperSize="9" scale="58" orientation="portrait" r:id="rId1"/>
  <rowBreaks count="3" manualBreakCount="3">
    <brk id="36" max="16383" man="1"/>
    <brk id="70" max="16383" man="1"/>
    <brk id="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workbookViewId="0">
      <selection activeCell="H34" sqref="H34"/>
    </sheetView>
  </sheetViews>
  <sheetFormatPr defaultRowHeight="12.75" x14ac:dyDescent="0.2"/>
  <cols>
    <col min="1" max="1" width="9.140625" style="41"/>
    <col min="2" max="2" width="22.7109375" style="41" bestFit="1" customWidth="1"/>
    <col min="3" max="3" width="13.42578125" style="41" bestFit="1" customWidth="1"/>
    <col min="4" max="4" width="11.7109375" style="41" bestFit="1" customWidth="1"/>
    <col min="5" max="5" width="13.85546875" style="41" customWidth="1"/>
    <col min="6" max="6" width="15.140625" style="41" customWidth="1"/>
    <col min="7" max="7" width="11" style="41" customWidth="1"/>
    <col min="8" max="8" width="10" style="41" customWidth="1"/>
    <col min="9" max="256" width="9.140625" style="41"/>
    <col min="257" max="257" width="23.85546875" style="41" customWidth="1"/>
    <col min="258" max="259" width="10.42578125" style="41" customWidth="1"/>
    <col min="260" max="260" width="6.42578125" style="41" customWidth="1"/>
    <col min="261" max="262" width="9.140625" style="41"/>
    <col min="263" max="263" width="7.85546875" style="41" customWidth="1"/>
    <col min="264" max="264" width="6.42578125" style="41" customWidth="1"/>
    <col min="265" max="512" width="9.140625" style="41"/>
    <col min="513" max="513" width="23.85546875" style="41" customWidth="1"/>
    <col min="514" max="515" width="10.42578125" style="41" customWidth="1"/>
    <col min="516" max="516" width="6.42578125" style="41" customWidth="1"/>
    <col min="517" max="518" width="9.140625" style="41"/>
    <col min="519" max="519" width="7.85546875" style="41" customWidth="1"/>
    <col min="520" max="520" width="6.42578125" style="41" customWidth="1"/>
    <col min="521" max="768" width="9.140625" style="41"/>
    <col min="769" max="769" width="23.85546875" style="41" customWidth="1"/>
    <col min="770" max="771" width="10.42578125" style="41" customWidth="1"/>
    <col min="772" max="772" width="6.42578125" style="41" customWidth="1"/>
    <col min="773" max="774" width="9.140625" style="41"/>
    <col min="775" max="775" width="7.85546875" style="41" customWidth="1"/>
    <col min="776" max="776" width="6.42578125" style="41" customWidth="1"/>
    <col min="777" max="1024" width="9.140625" style="41"/>
    <col min="1025" max="1025" width="23.85546875" style="41" customWidth="1"/>
    <col min="1026" max="1027" width="10.42578125" style="41" customWidth="1"/>
    <col min="1028" max="1028" width="6.42578125" style="41" customWidth="1"/>
    <col min="1029" max="1030" width="9.140625" style="41"/>
    <col min="1031" max="1031" width="7.85546875" style="41" customWidth="1"/>
    <col min="1032" max="1032" width="6.42578125" style="41" customWidth="1"/>
    <col min="1033" max="1280" width="9.140625" style="41"/>
    <col min="1281" max="1281" width="23.85546875" style="41" customWidth="1"/>
    <col min="1282" max="1283" width="10.42578125" style="41" customWidth="1"/>
    <col min="1284" max="1284" width="6.42578125" style="41" customWidth="1"/>
    <col min="1285" max="1286" width="9.140625" style="41"/>
    <col min="1287" max="1287" width="7.85546875" style="41" customWidth="1"/>
    <col min="1288" max="1288" width="6.42578125" style="41" customWidth="1"/>
    <col min="1289" max="1536" width="9.140625" style="41"/>
    <col min="1537" max="1537" width="23.85546875" style="41" customWidth="1"/>
    <col min="1538" max="1539" width="10.42578125" style="41" customWidth="1"/>
    <col min="1540" max="1540" width="6.42578125" style="41" customWidth="1"/>
    <col min="1541" max="1542" width="9.140625" style="41"/>
    <col min="1543" max="1543" width="7.85546875" style="41" customWidth="1"/>
    <col min="1544" max="1544" width="6.42578125" style="41" customWidth="1"/>
    <col min="1545" max="1792" width="9.140625" style="41"/>
    <col min="1793" max="1793" width="23.85546875" style="41" customWidth="1"/>
    <col min="1794" max="1795" width="10.42578125" style="41" customWidth="1"/>
    <col min="1796" max="1796" width="6.42578125" style="41" customWidth="1"/>
    <col min="1797" max="1798" width="9.140625" style="41"/>
    <col min="1799" max="1799" width="7.85546875" style="41" customWidth="1"/>
    <col min="1800" max="1800" width="6.42578125" style="41" customWidth="1"/>
    <col min="1801" max="2048" width="9.140625" style="41"/>
    <col min="2049" max="2049" width="23.85546875" style="41" customWidth="1"/>
    <col min="2050" max="2051" width="10.42578125" style="41" customWidth="1"/>
    <col min="2052" max="2052" width="6.42578125" style="41" customWidth="1"/>
    <col min="2053" max="2054" width="9.140625" style="41"/>
    <col min="2055" max="2055" width="7.85546875" style="41" customWidth="1"/>
    <col min="2056" max="2056" width="6.42578125" style="41" customWidth="1"/>
    <col min="2057" max="2304" width="9.140625" style="41"/>
    <col min="2305" max="2305" width="23.85546875" style="41" customWidth="1"/>
    <col min="2306" max="2307" width="10.42578125" style="41" customWidth="1"/>
    <col min="2308" max="2308" width="6.42578125" style="41" customWidth="1"/>
    <col min="2309" max="2310" width="9.140625" style="41"/>
    <col min="2311" max="2311" width="7.85546875" style="41" customWidth="1"/>
    <col min="2312" max="2312" width="6.42578125" style="41" customWidth="1"/>
    <col min="2313" max="2560" width="9.140625" style="41"/>
    <col min="2561" max="2561" width="23.85546875" style="41" customWidth="1"/>
    <col min="2562" max="2563" width="10.42578125" style="41" customWidth="1"/>
    <col min="2564" max="2564" width="6.42578125" style="41" customWidth="1"/>
    <col min="2565" max="2566" width="9.140625" style="41"/>
    <col min="2567" max="2567" width="7.85546875" style="41" customWidth="1"/>
    <col min="2568" max="2568" width="6.42578125" style="41" customWidth="1"/>
    <col min="2569" max="2816" width="9.140625" style="41"/>
    <col min="2817" max="2817" width="23.85546875" style="41" customWidth="1"/>
    <col min="2818" max="2819" width="10.42578125" style="41" customWidth="1"/>
    <col min="2820" max="2820" width="6.42578125" style="41" customWidth="1"/>
    <col min="2821" max="2822" width="9.140625" style="41"/>
    <col min="2823" max="2823" width="7.85546875" style="41" customWidth="1"/>
    <col min="2824" max="2824" width="6.42578125" style="41" customWidth="1"/>
    <col min="2825" max="3072" width="9.140625" style="41"/>
    <col min="3073" max="3073" width="23.85546875" style="41" customWidth="1"/>
    <col min="3074" max="3075" width="10.42578125" style="41" customWidth="1"/>
    <col min="3076" max="3076" width="6.42578125" style="41" customWidth="1"/>
    <col min="3077" max="3078" width="9.140625" style="41"/>
    <col min="3079" max="3079" width="7.85546875" style="41" customWidth="1"/>
    <col min="3080" max="3080" width="6.42578125" style="41" customWidth="1"/>
    <col min="3081" max="3328" width="9.140625" style="41"/>
    <col min="3329" max="3329" width="23.85546875" style="41" customWidth="1"/>
    <col min="3330" max="3331" width="10.42578125" style="41" customWidth="1"/>
    <col min="3332" max="3332" width="6.42578125" style="41" customWidth="1"/>
    <col min="3333" max="3334" width="9.140625" style="41"/>
    <col min="3335" max="3335" width="7.85546875" style="41" customWidth="1"/>
    <col min="3336" max="3336" width="6.42578125" style="41" customWidth="1"/>
    <col min="3337" max="3584" width="9.140625" style="41"/>
    <col min="3585" max="3585" width="23.85546875" style="41" customWidth="1"/>
    <col min="3586" max="3587" width="10.42578125" style="41" customWidth="1"/>
    <col min="3588" max="3588" width="6.42578125" style="41" customWidth="1"/>
    <col min="3589" max="3590" width="9.140625" style="41"/>
    <col min="3591" max="3591" width="7.85546875" style="41" customWidth="1"/>
    <col min="3592" max="3592" width="6.42578125" style="41" customWidth="1"/>
    <col min="3593" max="3840" width="9.140625" style="41"/>
    <col min="3841" max="3841" width="23.85546875" style="41" customWidth="1"/>
    <col min="3842" max="3843" width="10.42578125" style="41" customWidth="1"/>
    <col min="3844" max="3844" width="6.42578125" style="41" customWidth="1"/>
    <col min="3845" max="3846" width="9.140625" style="41"/>
    <col min="3847" max="3847" width="7.85546875" style="41" customWidth="1"/>
    <col min="3848" max="3848" width="6.42578125" style="41" customWidth="1"/>
    <col min="3849" max="4096" width="9.140625" style="41"/>
    <col min="4097" max="4097" width="23.85546875" style="41" customWidth="1"/>
    <col min="4098" max="4099" width="10.42578125" style="41" customWidth="1"/>
    <col min="4100" max="4100" width="6.42578125" style="41" customWidth="1"/>
    <col min="4101" max="4102" width="9.140625" style="41"/>
    <col min="4103" max="4103" width="7.85546875" style="41" customWidth="1"/>
    <col min="4104" max="4104" width="6.42578125" style="41" customWidth="1"/>
    <col min="4105" max="4352" width="9.140625" style="41"/>
    <col min="4353" max="4353" width="23.85546875" style="41" customWidth="1"/>
    <col min="4354" max="4355" width="10.42578125" style="41" customWidth="1"/>
    <col min="4356" max="4356" width="6.42578125" style="41" customWidth="1"/>
    <col min="4357" max="4358" width="9.140625" style="41"/>
    <col min="4359" max="4359" width="7.85546875" style="41" customWidth="1"/>
    <col min="4360" max="4360" width="6.42578125" style="41" customWidth="1"/>
    <col min="4361" max="4608" width="9.140625" style="41"/>
    <col min="4609" max="4609" width="23.85546875" style="41" customWidth="1"/>
    <col min="4610" max="4611" width="10.42578125" style="41" customWidth="1"/>
    <col min="4612" max="4612" width="6.42578125" style="41" customWidth="1"/>
    <col min="4613" max="4614" width="9.140625" style="41"/>
    <col min="4615" max="4615" width="7.85546875" style="41" customWidth="1"/>
    <col min="4616" max="4616" width="6.42578125" style="41" customWidth="1"/>
    <col min="4617" max="4864" width="9.140625" style="41"/>
    <col min="4865" max="4865" width="23.85546875" style="41" customWidth="1"/>
    <col min="4866" max="4867" width="10.42578125" style="41" customWidth="1"/>
    <col min="4868" max="4868" width="6.42578125" style="41" customWidth="1"/>
    <col min="4869" max="4870" width="9.140625" style="41"/>
    <col min="4871" max="4871" width="7.85546875" style="41" customWidth="1"/>
    <col min="4872" max="4872" width="6.42578125" style="41" customWidth="1"/>
    <col min="4873" max="5120" width="9.140625" style="41"/>
    <col min="5121" max="5121" width="23.85546875" style="41" customWidth="1"/>
    <col min="5122" max="5123" width="10.42578125" style="41" customWidth="1"/>
    <col min="5124" max="5124" width="6.42578125" style="41" customWidth="1"/>
    <col min="5125" max="5126" width="9.140625" style="41"/>
    <col min="5127" max="5127" width="7.85546875" style="41" customWidth="1"/>
    <col min="5128" max="5128" width="6.42578125" style="41" customWidth="1"/>
    <col min="5129" max="5376" width="9.140625" style="41"/>
    <col min="5377" max="5377" width="23.85546875" style="41" customWidth="1"/>
    <col min="5378" max="5379" width="10.42578125" style="41" customWidth="1"/>
    <col min="5380" max="5380" width="6.42578125" style="41" customWidth="1"/>
    <col min="5381" max="5382" width="9.140625" style="41"/>
    <col min="5383" max="5383" width="7.85546875" style="41" customWidth="1"/>
    <col min="5384" max="5384" width="6.42578125" style="41" customWidth="1"/>
    <col min="5385" max="5632" width="9.140625" style="41"/>
    <col min="5633" max="5633" width="23.85546875" style="41" customWidth="1"/>
    <col min="5634" max="5635" width="10.42578125" style="41" customWidth="1"/>
    <col min="5636" max="5636" width="6.42578125" style="41" customWidth="1"/>
    <col min="5637" max="5638" width="9.140625" style="41"/>
    <col min="5639" max="5639" width="7.85546875" style="41" customWidth="1"/>
    <col min="5640" max="5640" width="6.42578125" style="41" customWidth="1"/>
    <col min="5641" max="5888" width="9.140625" style="41"/>
    <col min="5889" max="5889" width="23.85546875" style="41" customWidth="1"/>
    <col min="5890" max="5891" width="10.42578125" style="41" customWidth="1"/>
    <col min="5892" max="5892" width="6.42578125" style="41" customWidth="1"/>
    <col min="5893" max="5894" width="9.140625" style="41"/>
    <col min="5895" max="5895" width="7.85546875" style="41" customWidth="1"/>
    <col min="5896" max="5896" width="6.42578125" style="41" customWidth="1"/>
    <col min="5897" max="6144" width="9.140625" style="41"/>
    <col min="6145" max="6145" width="23.85546875" style="41" customWidth="1"/>
    <col min="6146" max="6147" width="10.42578125" style="41" customWidth="1"/>
    <col min="6148" max="6148" width="6.42578125" style="41" customWidth="1"/>
    <col min="6149" max="6150" width="9.140625" style="41"/>
    <col min="6151" max="6151" width="7.85546875" style="41" customWidth="1"/>
    <col min="6152" max="6152" width="6.42578125" style="41" customWidth="1"/>
    <col min="6153" max="6400" width="9.140625" style="41"/>
    <col min="6401" max="6401" width="23.85546875" style="41" customWidth="1"/>
    <col min="6402" max="6403" width="10.42578125" style="41" customWidth="1"/>
    <col min="6404" max="6404" width="6.42578125" style="41" customWidth="1"/>
    <col min="6405" max="6406" width="9.140625" style="41"/>
    <col min="6407" max="6407" width="7.85546875" style="41" customWidth="1"/>
    <col min="6408" max="6408" width="6.42578125" style="41" customWidth="1"/>
    <col min="6409" max="6656" width="9.140625" style="41"/>
    <col min="6657" max="6657" width="23.85546875" style="41" customWidth="1"/>
    <col min="6658" max="6659" width="10.42578125" style="41" customWidth="1"/>
    <col min="6660" max="6660" width="6.42578125" style="41" customWidth="1"/>
    <col min="6661" max="6662" width="9.140625" style="41"/>
    <col min="6663" max="6663" width="7.85546875" style="41" customWidth="1"/>
    <col min="6664" max="6664" width="6.42578125" style="41" customWidth="1"/>
    <col min="6665" max="6912" width="9.140625" style="41"/>
    <col min="6913" max="6913" width="23.85546875" style="41" customWidth="1"/>
    <col min="6914" max="6915" width="10.42578125" style="41" customWidth="1"/>
    <col min="6916" max="6916" width="6.42578125" style="41" customWidth="1"/>
    <col min="6917" max="6918" width="9.140625" style="41"/>
    <col min="6919" max="6919" width="7.85546875" style="41" customWidth="1"/>
    <col min="6920" max="6920" width="6.42578125" style="41" customWidth="1"/>
    <col min="6921" max="7168" width="9.140625" style="41"/>
    <col min="7169" max="7169" width="23.85546875" style="41" customWidth="1"/>
    <col min="7170" max="7171" width="10.42578125" style="41" customWidth="1"/>
    <col min="7172" max="7172" width="6.42578125" style="41" customWidth="1"/>
    <col min="7173" max="7174" width="9.140625" style="41"/>
    <col min="7175" max="7175" width="7.85546875" style="41" customWidth="1"/>
    <col min="7176" max="7176" width="6.42578125" style="41" customWidth="1"/>
    <col min="7177" max="7424" width="9.140625" style="41"/>
    <col min="7425" max="7425" width="23.85546875" style="41" customWidth="1"/>
    <col min="7426" max="7427" width="10.42578125" style="41" customWidth="1"/>
    <col min="7428" max="7428" width="6.42578125" style="41" customWidth="1"/>
    <col min="7429" max="7430" width="9.140625" style="41"/>
    <col min="7431" max="7431" width="7.85546875" style="41" customWidth="1"/>
    <col min="7432" max="7432" width="6.42578125" style="41" customWidth="1"/>
    <col min="7433" max="7680" width="9.140625" style="41"/>
    <col min="7681" max="7681" width="23.85546875" style="41" customWidth="1"/>
    <col min="7682" max="7683" width="10.42578125" style="41" customWidth="1"/>
    <col min="7684" max="7684" width="6.42578125" style="41" customWidth="1"/>
    <col min="7685" max="7686" width="9.140625" style="41"/>
    <col min="7687" max="7687" width="7.85546875" style="41" customWidth="1"/>
    <col min="7688" max="7688" width="6.42578125" style="41" customWidth="1"/>
    <col min="7689" max="7936" width="9.140625" style="41"/>
    <col min="7937" max="7937" width="23.85546875" style="41" customWidth="1"/>
    <col min="7938" max="7939" width="10.42578125" style="41" customWidth="1"/>
    <col min="7940" max="7940" width="6.42578125" style="41" customWidth="1"/>
    <col min="7941" max="7942" width="9.140625" style="41"/>
    <col min="7943" max="7943" width="7.85546875" style="41" customWidth="1"/>
    <col min="7944" max="7944" width="6.42578125" style="41" customWidth="1"/>
    <col min="7945" max="8192" width="9.140625" style="41"/>
    <col min="8193" max="8193" width="23.85546875" style="41" customWidth="1"/>
    <col min="8194" max="8195" width="10.42578125" style="41" customWidth="1"/>
    <col min="8196" max="8196" width="6.42578125" style="41" customWidth="1"/>
    <col min="8197" max="8198" width="9.140625" style="41"/>
    <col min="8199" max="8199" width="7.85546875" style="41" customWidth="1"/>
    <col min="8200" max="8200" width="6.42578125" style="41" customWidth="1"/>
    <col min="8201" max="8448" width="9.140625" style="41"/>
    <col min="8449" max="8449" width="23.85546875" style="41" customWidth="1"/>
    <col min="8450" max="8451" width="10.42578125" style="41" customWidth="1"/>
    <col min="8452" max="8452" width="6.42578125" style="41" customWidth="1"/>
    <col min="8453" max="8454" width="9.140625" style="41"/>
    <col min="8455" max="8455" width="7.85546875" style="41" customWidth="1"/>
    <col min="8456" max="8456" width="6.42578125" style="41" customWidth="1"/>
    <col min="8457" max="8704" width="9.140625" style="41"/>
    <col min="8705" max="8705" width="23.85546875" style="41" customWidth="1"/>
    <col min="8706" max="8707" width="10.42578125" style="41" customWidth="1"/>
    <col min="8708" max="8708" width="6.42578125" style="41" customWidth="1"/>
    <col min="8709" max="8710" width="9.140625" style="41"/>
    <col min="8711" max="8711" width="7.85546875" style="41" customWidth="1"/>
    <col min="8712" max="8712" width="6.42578125" style="41" customWidth="1"/>
    <col min="8713" max="8960" width="9.140625" style="41"/>
    <col min="8961" max="8961" width="23.85546875" style="41" customWidth="1"/>
    <col min="8962" max="8963" width="10.42578125" style="41" customWidth="1"/>
    <col min="8964" max="8964" width="6.42578125" style="41" customWidth="1"/>
    <col min="8965" max="8966" width="9.140625" style="41"/>
    <col min="8967" max="8967" width="7.85546875" style="41" customWidth="1"/>
    <col min="8968" max="8968" width="6.42578125" style="41" customWidth="1"/>
    <col min="8969" max="9216" width="9.140625" style="41"/>
    <col min="9217" max="9217" width="23.85546875" style="41" customWidth="1"/>
    <col min="9218" max="9219" width="10.42578125" style="41" customWidth="1"/>
    <col min="9220" max="9220" width="6.42578125" style="41" customWidth="1"/>
    <col min="9221" max="9222" width="9.140625" style="41"/>
    <col min="9223" max="9223" width="7.85546875" style="41" customWidth="1"/>
    <col min="9224" max="9224" width="6.42578125" style="41" customWidth="1"/>
    <col min="9225" max="9472" width="9.140625" style="41"/>
    <col min="9473" max="9473" width="23.85546875" style="41" customWidth="1"/>
    <col min="9474" max="9475" width="10.42578125" style="41" customWidth="1"/>
    <col min="9476" max="9476" width="6.42578125" style="41" customWidth="1"/>
    <col min="9477" max="9478" width="9.140625" style="41"/>
    <col min="9479" max="9479" width="7.85546875" style="41" customWidth="1"/>
    <col min="9480" max="9480" width="6.42578125" style="41" customWidth="1"/>
    <col min="9481" max="9728" width="9.140625" style="41"/>
    <col min="9729" max="9729" width="23.85546875" style="41" customWidth="1"/>
    <col min="9730" max="9731" width="10.42578125" style="41" customWidth="1"/>
    <col min="9732" max="9732" width="6.42578125" style="41" customWidth="1"/>
    <col min="9733" max="9734" width="9.140625" style="41"/>
    <col min="9735" max="9735" width="7.85546875" style="41" customWidth="1"/>
    <col min="9736" max="9736" width="6.42578125" style="41" customWidth="1"/>
    <col min="9737" max="9984" width="9.140625" style="41"/>
    <col min="9985" max="9985" width="23.85546875" style="41" customWidth="1"/>
    <col min="9986" max="9987" width="10.42578125" style="41" customWidth="1"/>
    <col min="9988" max="9988" width="6.42578125" style="41" customWidth="1"/>
    <col min="9989" max="9990" width="9.140625" style="41"/>
    <col min="9991" max="9991" width="7.85546875" style="41" customWidth="1"/>
    <col min="9992" max="9992" width="6.42578125" style="41" customWidth="1"/>
    <col min="9993" max="10240" width="9.140625" style="41"/>
    <col min="10241" max="10241" width="23.85546875" style="41" customWidth="1"/>
    <col min="10242" max="10243" width="10.42578125" style="41" customWidth="1"/>
    <col min="10244" max="10244" width="6.42578125" style="41" customWidth="1"/>
    <col min="10245" max="10246" width="9.140625" style="41"/>
    <col min="10247" max="10247" width="7.85546875" style="41" customWidth="1"/>
    <col min="10248" max="10248" width="6.42578125" style="41" customWidth="1"/>
    <col min="10249" max="10496" width="9.140625" style="41"/>
    <col min="10497" max="10497" width="23.85546875" style="41" customWidth="1"/>
    <col min="10498" max="10499" width="10.42578125" style="41" customWidth="1"/>
    <col min="10500" max="10500" width="6.42578125" style="41" customWidth="1"/>
    <col min="10501" max="10502" width="9.140625" style="41"/>
    <col min="10503" max="10503" width="7.85546875" style="41" customWidth="1"/>
    <col min="10504" max="10504" width="6.42578125" style="41" customWidth="1"/>
    <col min="10505" max="10752" width="9.140625" style="41"/>
    <col min="10753" max="10753" width="23.85546875" style="41" customWidth="1"/>
    <col min="10754" max="10755" width="10.42578125" style="41" customWidth="1"/>
    <col min="10756" max="10756" width="6.42578125" style="41" customWidth="1"/>
    <col min="10757" max="10758" width="9.140625" style="41"/>
    <col min="10759" max="10759" width="7.85546875" style="41" customWidth="1"/>
    <col min="10760" max="10760" width="6.42578125" style="41" customWidth="1"/>
    <col min="10761" max="11008" width="9.140625" style="41"/>
    <col min="11009" max="11009" width="23.85546875" style="41" customWidth="1"/>
    <col min="11010" max="11011" width="10.42578125" style="41" customWidth="1"/>
    <col min="11012" max="11012" width="6.42578125" style="41" customWidth="1"/>
    <col min="11013" max="11014" width="9.140625" style="41"/>
    <col min="11015" max="11015" width="7.85546875" style="41" customWidth="1"/>
    <col min="11016" max="11016" width="6.42578125" style="41" customWidth="1"/>
    <col min="11017" max="11264" width="9.140625" style="41"/>
    <col min="11265" max="11265" width="23.85546875" style="41" customWidth="1"/>
    <col min="11266" max="11267" width="10.42578125" style="41" customWidth="1"/>
    <col min="11268" max="11268" width="6.42578125" style="41" customWidth="1"/>
    <col min="11269" max="11270" width="9.140625" style="41"/>
    <col min="11271" max="11271" width="7.85546875" style="41" customWidth="1"/>
    <col min="11272" max="11272" width="6.42578125" style="41" customWidth="1"/>
    <col min="11273" max="11520" width="9.140625" style="41"/>
    <col min="11521" max="11521" width="23.85546875" style="41" customWidth="1"/>
    <col min="11522" max="11523" width="10.42578125" style="41" customWidth="1"/>
    <col min="11524" max="11524" width="6.42578125" style="41" customWidth="1"/>
    <col min="11525" max="11526" width="9.140625" style="41"/>
    <col min="11527" max="11527" width="7.85546875" style="41" customWidth="1"/>
    <col min="11528" max="11528" width="6.42578125" style="41" customWidth="1"/>
    <col min="11529" max="11776" width="9.140625" style="41"/>
    <col min="11777" max="11777" width="23.85546875" style="41" customWidth="1"/>
    <col min="11778" max="11779" width="10.42578125" style="41" customWidth="1"/>
    <col min="11780" max="11780" width="6.42578125" style="41" customWidth="1"/>
    <col min="11781" max="11782" width="9.140625" style="41"/>
    <col min="11783" max="11783" width="7.85546875" style="41" customWidth="1"/>
    <col min="11784" max="11784" width="6.42578125" style="41" customWidth="1"/>
    <col min="11785" max="12032" width="9.140625" style="41"/>
    <col min="12033" max="12033" width="23.85546875" style="41" customWidth="1"/>
    <col min="12034" max="12035" width="10.42578125" style="41" customWidth="1"/>
    <col min="12036" max="12036" width="6.42578125" style="41" customWidth="1"/>
    <col min="12037" max="12038" width="9.140625" style="41"/>
    <col min="12039" max="12039" width="7.85546875" style="41" customWidth="1"/>
    <col min="12040" max="12040" width="6.42578125" style="41" customWidth="1"/>
    <col min="12041" max="12288" width="9.140625" style="41"/>
    <col min="12289" max="12289" width="23.85546875" style="41" customWidth="1"/>
    <col min="12290" max="12291" width="10.42578125" style="41" customWidth="1"/>
    <col min="12292" max="12292" width="6.42578125" style="41" customWidth="1"/>
    <col min="12293" max="12294" width="9.140625" style="41"/>
    <col min="12295" max="12295" width="7.85546875" style="41" customWidth="1"/>
    <col min="12296" max="12296" width="6.42578125" style="41" customWidth="1"/>
    <col min="12297" max="12544" width="9.140625" style="41"/>
    <col min="12545" max="12545" width="23.85546875" style="41" customWidth="1"/>
    <col min="12546" max="12547" width="10.42578125" style="41" customWidth="1"/>
    <col min="12548" max="12548" width="6.42578125" style="41" customWidth="1"/>
    <col min="12549" max="12550" width="9.140625" style="41"/>
    <col min="12551" max="12551" width="7.85546875" style="41" customWidth="1"/>
    <col min="12552" max="12552" width="6.42578125" style="41" customWidth="1"/>
    <col min="12553" max="12800" width="9.140625" style="41"/>
    <col min="12801" max="12801" width="23.85546875" style="41" customWidth="1"/>
    <col min="12802" max="12803" width="10.42578125" style="41" customWidth="1"/>
    <col min="12804" max="12804" width="6.42578125" style="41" customWidth="1"/>
    <col min="12805" max="12806" width="9.140625" style="41"/>
    <col min="12807" max="12807" width="7.85546875" style="41" customWidth="1"/>
    <col min="12808" max="12808" width="6.42578125" style="41" customWidth="1"/>
    <col min="12809" max="13056" width="9.140625" style="41"/>
    <col min="13057" max="13057" width="23.85546875" style="41" customWidth="1"/>
    <col min="13058" max="13059" width="10.42578125" style="41" customWidth="1"/>
    <col min="13060" max="13060" width="6.42578125" style="41" customWidth="1"/>
    <col min="13061" max="13062" width="9.140625" style="41"/>
    <col min="13063" max="13063" width="7.85546875" style="41" customWidth="1"/>
    <col min="13064" max="13064" width="6.42578125" style="41" customWidth="1"/>
    <col min="13065" max="13312" width="9.140625" style="41"/>
    <col min="13313" max="13313" width="23.85546875" style="41" customWidth="1"/>
    <col min="13314" max="13315" width="10.42578125" style="41" customWidth="1"/>
    <col min="13316" max="13316" width="6.42578125" style="41" customWidth="1"/>
    <col min="13317" max="13318" width="9.140625" style="41"/>
    <col min="13319" max="13319" width="7.85546875" style="41" customWidth="1"/>
    <col min="13320" max="13320" width="6.42578125" style="41" customWidth="1"/>
    <col min="13321" max="13568" width="9.140625" style="41"/>
    <col min="13569" max="13569" width="23.85546875" style="41" customWidth="1"/>
    <col min="13570" max="13571" width="10.42578125" style="41" customWidth="1"/>
    <col min="13572" max="13572" width="6.42578125" style="41" customWidth="1"/>
    <col min="13573" max="13574" width="9.140625" style="41"/>
    <col min="13575" max="13575" width="7.85546875" style="41" customWidth="1"/>
    <col min="13576" max="13576" width="6.42578125" style="41" customWidth="1"/>
    <col min="13577" max="13824" width="9.140625" style="41"/>
    <col min="13825" max="13825" width="23.85546875" style="41" customWidth="1"/>
    <col min="13826" max="13827" width="10.42578125" style="41" customWidth="1"/>
    <col min="13828" max="13828" width="6.42578125" style="41" customWidth="1"/>
    <col min="13829" max="13830" width="9.140625" style="41"/>
    <col min="13831" max="13831" width="7.85546875" style="41" customWidth="1"/>
    <col min="13832" max="13832" width="6.42578125" style="41" customWidth="1"/>
    <col min="13833" max="14080" width="9.140625" style="41"/>
    <col min="14081" max="14081" width="23.85546875" style="41" customWidth="1"/>
    <col min="14082" max="14083" width="10.42578125" style="41" customWidth="1"/>
    <col min="14084" max="14084" width="6.42578125" style="41" customWidth="1"/>
    <col min="14085" max="14086" width="9.140625" style="41"/>
    <col min="14087" max="14087" width="7.85546875" style="41" customWidth="1"/>
    <col min="14088" max="14088" width="6.42578125" style="41" customWidth="1"/>
    <col min="14089" max="14336" width="9.140625" style="41"/>
    <col min="14337" max="14337" width="23.85546875" style="41" customWidth="1"/>
    <col min="14338" max="14339" width="10.42578125" style="41" customWidth="1"/>
    <col min="14340" max="14340" width="6.42578125" style="41" customWidth="1"/>
    <col min="14341" max="14342" width="9.140625" style="41"/>
    <col min="14343" max="14343" width="7.85546875" style="41" customWidth="1"/>
    <col min="14344" max="14344" width="6.42578125" style="41" customWidth="1"/>
    <col min="14345" max="14592" width="9.140625" style="41"/>
    <col min="14593" max="14593" width="23.85546875" style="41" customWidth="1"/>
    <col min="14594" max="14595" width="10.42578125" style="41" customWidth="1"/>
    <col min="14596" max="14596" width="6.42578125" style="41" customWidth="1"/>
    <col min="14597" max="14598" width="9.140625" style="41"/>
    <col min="14599" max="14599" width="7.85546875" style="41" customWidth="1"/>
    <col min="14600" max="14600" width="6.42578125" style="41" customWidth="1"/>
    <col min="14601" max="14848" width="9.140625" style="41"/>
    <col min="14849" max="14849" width="23.85546875" style="41" customWidth="1"/>
    <col min="14850" max="14851" width="10.42578125" style="41" customWidth="1"/>
    <col min="14852" max="14852" width="6.42578125" style="41" customWidth="1"/>
    <col min="14853" max="14854" width="9.140625" style="41"/>
    <col min="14855" max="14855" width="7.85546875" style="41" customWidth="1"/>
    <col min="14856" max="14856" width="6.42578125" style="41" customWidth="1"/>
    <col min="14857" max="15104" width="9.140625" style="41"/>
    <col min="15105" max="15105" width="23.85546875" style="41" customWidth="1"/>
    <col min="15106" max="15107" width="10.42578125" style="41" customWidth="1"/>
    <col min="15108" max="15108" width="6.42578125" style="41" customWidth="1"/>
    <col min="15109" max="15110" width="9.140625" style="41"/>
    <col min="15111" max="15111" width="7.85546875" style="41" customWidth="1"/>
    <col min="15112" max="15112" width="6.42578125" style="41" customWidth="1"/>
    <col min="15113" max="15360" width="9.140625" style="41"/>
    <col min="15361" max="15361" width="23.85546875" style="41" customWidth="1"/>
    <col min="15362" max="15363" width="10.42578125" style="41" customWidth="1"/>
    <col min="15364" max="15364" width="6.42578125" style="41" customWidth="1"/>
    <col min="15365" max="15366" width="9.140625" style="41"/>
    <col min="15367" max="15367" width="7.85546875" style="41" customWidth="1"/>
    <col min="15368" max="15368" width="6.42578125" style="41" customWidth="1"/>
    <col min="15369" max="15616" width="9.140625" style="41"/>
    <col min="15617" max="15617" width="23.85546875" style="41" customWidth="1"/>
    <col min="15618" max="15619" width="10.42578125" style="41" customWidth="1"/>
    <col min="15620" max="15620" width="6.42578125" style="41" customWidth="1"/>
    <col min="15621" max="15622" width="9.140625" style="41"/>
    <col min="15623" max="15623" width="7.85546875" style="41" customWidth="1"/>
    <col min="15624" max="15624" width="6.42578125" style="41" customWidth="1"/>
    <col min="15625" max="15872" width="9.140625" style="41"/>
    <col min="15873" max="15873" width="23.85546875" style="41" customWidth="1"/>
    <col min="15874" max="15875" width="10.42578125" style="41" customWidth="1"/>
    <col min="15876" max="15876" width="6.42578125" style="41" customWidth="1"/>
    <col min="15877" max="15878" width="9.140625" style="41"/>
    <col min="15879" max="15879" width="7.85546875" style="41" customWidth="1"/>
    <col min="15880" max="15880" width="6.42578125" style="41" customWidth="1"/>
    <col min="15881" max="16128" width="9.140625" style="41"/>
    <col min="16129" max="16129" width="23.85546875" style="41" customWidth="1"/>
    <col min="16130" max="16131" width="10.42578125" style="41" customWidth="1"/>
    <col min="16132" max="16132" width="6.42578125" style="41" customWidth="1"/>
    <col min="16133" max="16134" width="9.140625" style="41"/>
    <col min="16135" max="16135" width="7.85546875" style="41" customWidth="1"/>
    <col min="16136" max="16136" width="6.42578125" style="41" customWidth="1"/>
    <col min="16137" max="16384" width="9.140625" style="41"/>
  </cols>
  <sheetData>
    <row r="1" spans="1:8" x14ac:dyDescent="0.2">
      <c r="A1" s="39" t="s">
        <v>16</v>
      </c>
      <c r="B1" s="40"/>
    </row>
    <row r="2" spans="1:8" x14ac:dyDescent="0.2">
      <c r="A2" s="39" t="s">
        <v>19</v>
      </c>
      <c r="B2" s="40"/>
    </row>
    <row r="3" spans="1:8" x14ac:dyDescent="0.2">
      <c r="A3" s="39" t="s">
        <v>17</v>
      </c>
      <c r="B3" s="40"/>
    </row>
    <row r="4" spans="1:8" ht="24.75" customHeight="1" thickBot="1" x14ac:dyDescent="0.3">
      <c r="A4" s="230" t="s">
        <v>218</v>
      </c>
      <c r="B4" s="230"/>
      <c r="C4" s="230"/>
      <c r="D4" s="230"/>
      <c r="E4" s="230"/>
      <c r="F4" s="230"/>
      <c r="G4" s="230"/>
      <c r="H4" s="230"/>
    </row>
    <row r="5" spans="1:8" ht="51" customHeight="1" thickTop="1" thickBot="1" x14ac:dyDescent="0.25">
      <c r="A5" s="231" t="s">
        <v>20</v>
      </c>
      <c r="B5" s="231"/>
      <c r="C5" s="18" t="s">
        <v>253</v>
      </c>
      <c r="D5" s="18" t="s">
        <v>10</v>
      </c>
      <c r="E5" s="6" t="s">
        <v>11</v>
      </c>
      <c r="F5" s="18" t="s">
        <v>254</v>
      </c>
      <c r="G5" s="6" t="s">
        <v>12</v>
      </c>
      <c r="H5" s="6" t="s">
        <v>12</v>
      </c>
    </row>
    <row r="6" spans="1:8" ht="14.25" thickTop="1" thickBot="1" x14ac:dyDescent="0.25">
      <c r="A6" s="232">
        <v>1</v>
      </c>
      <c r="B6" s="233"/>
      <c r="C6" s="42">
        <v>2</v>
      </c>
      <c r="D6" s="42">
        <v>3</v>
      </c>
      <c r="E6" s="42">
        <v>4</v>
      </c>
      <c r="F6" s="42">
        <v>5</v>
      </c>
      <c r="G6" s="42" t="s">
        <v>13</v>
      </c>
      <c r="H6" s="42" t="s">
        <v>269</v>
      </c>
    </row>
    <row r="7" spans="1:8" ht="38.25" customHeight="1" thickTop="1" x14ac:dyDescent="0.2">
      <c r="A7" s="234" t="s">
        <v>21</v>
      </c>
      <c r="B7" s="235"/>
      <c r="C7" s="177">
        <v>1540461.63</v>
      </c>
      <c r="D7" s="178">
        <v>1610100</v>
      </c>
      <c r="E7" s="179">
        <v>1861200</v>
      </c>
      <c r="F7" s="177">
        <v>1972022.78</v>
      </c>
      <c r="G7" s="179">
        <f>F7/C7*100</f>
        <v>128.01505351353671</v>
      </c>
      <c r="H7" s="179">
        <f t="shared" ref="H7:H13" si="0">F7/E7*100</f>
        <v>105.95437244788309</v>
      </c>
    </row>
    <row r="8" spans="1:8" ht="38.25" customHeight="1" x14ac:dyDescent="0.2">
      <c r="A8" s="50" t="s">
        <v>195</v>
      </c>
      <c r="B8" s="50" t="s">
        <v>196</v>
      </c>
      <c r="C8" s="47">
        <v>8049.56</v>
      </c>
      <c r="D8" s="47">
        <v>10000</v>
      </c>
      <c r="E8" s="47">
        <v>10000</v>
      </c>
      <c r="F8" s="47">
        <v>9293.43</v>
      </c>
      <c r="G8" s="54">
        <f t="shared" ref="G8:G34" si="1">F8/C8*100</f>
        <v>115.45264585890409</v>
      </c>
      <c r="H8" s="51">
        <f t="shared" si="0"/>
        <v>92.934300000000007</v>
      </c>
    </row>
    <row r="9" spans="1:8" ht="38.25" customHeight="1" x14ac:dyDescent="0.2">
      <c r="A9" s="43" t="s">
        <v>197</v>
      </c>
      <c r="B9" s="43" t="s">
        <v>196</v>
      </c>
      <c r="C9" s="44">
        <v>8049.56</v>
      </c>
      <c r="D9" s="44">
        <v>10000</v>
      </c>
      <c r="E9" s="44">
        <v>10000</v>
      </c>
      <c r="F9" s="44">
        <v>9293.43</v>
      </c>
      <c r="G9" s="45">
        <f t="shared" si="1"/>
        <v>115.45264585890409</v>
      </c>
      <c r="H9" s="46">
        <f t="shared" si="0"/>
        <v>92.934300000000007</v>
      </c>
    </row>
    <row r="10" spans="1:8" ht="38.25" customHeight="1" x14ac:dyDescent="0.2">
      <c r="A10" s="50" t="s">
        <v>198</v>
      </c>
      <c r="B10" s="50" t="s">
        <v>199</v>
      </c>
      <c r="C10" s="47">
        <v>3263.95</v>
      </c>
      <c r="D10" s="47">
        <v>100</v>
      </c>
      <c r="E10" s="47">
        <v>2000</v>
      </c>
      <c r="F10" s="47">
        <v>3232.19</v>
      </c>
      <c r="G10" s="54">
        <f t="shared" si="1"/>
        <v>99.026945878460154</v>
      </c>
      <c r="H10" s="51">
        <f t="shared" si="0"/>
        <v>161.6095</v>
      </c>
    </row>
    <row r="11" spans="1:8" ht="38.25" customHeight="1" x14ac:dyDescent="0.2">
      <c r="A11" s="43" t="s">
        <v>200</v>
      </c>
      <c r="B11" s="43" t="s">
        <v>201</v>
      </c>
      <c r="C11" s="44">
        <v>3263.95</v>
      </c>
      <c r="D11" s="44">
        <v>100</v>
      </c>
      <c r="E11" s="44">
        <v>2000</v>
      </c>
      <c r="F11" s="44">
        <v>3232.19</v>
      </c>
      <c r="G11" s="45">
        <f t="shared" si="1"/>
        <v>99.026945878460154</v>
      </c>
      <c r="H11" s="46">
        <f t="shared" si="0"/>
        <v>161.6095</v>
      </c>
    </row>
    <row r="12" spans="1:8" ht="38.25" customHeight="1" x14ac:dyDescent="0.2">
      <c r="A12" s="50" t="s">
        <v>202</v>
      </c>
      <c r="B12" s="50" t="s">
        <v>203</v>
      </c>
      <c r="C12" s="47">
        <v>1318856.18</v>
      </c>
      <c r="D12" s="47">
        <v>1369400</v>
      </c>
      <c r="E12" s="47">
        <v>1608400</v>
      </c>
      <c r="F12" s="47">
        <v>1772726.28</v>
      </c>
      <c r="G12" s="54">
        <f t="shared" si="1"/>
        <v>134.41391918867151</v>
      </c>
      <c r="H12" s="51">
        <f t="shared" si="0"/>
        <v>110.21675453867196</v>
      </c>
    </row>
    <row r="13" spans="1:8" ht="38.25" customHeight="1" x14ac:dyDescent="0.2">
      <c r="A13" s="43" t="s">
        <v>204</v>
      </c>
      <c r="B13" s="43" t="s">
        <v>205</v>
      </c>
      <c r="C13" s="44">
        <v>1314986.1100000001</v>
      </c>
      <c r="D13" s="44">
        <v>1365000</v>
      </c>
      <c r="E13" s="44">
        <v>1602500</v>
      </c>
      <c r="F13" s="56">
        <v>1757584.96</v>
      </c>
      <c r="G13" s="45">
        <f t="shared" si="1"/>
        <v>133.65806274562092</v>
      </c>
      <c r="H13" s="46">
        <f t="shared" si="0"/>
        <v>109.67768861154445</v>
      </c>
    </row>
    <row r="14" spans="1:8" ht="38.25" customHeight="1" x14ac:dyDescent="0.2">
      <c r="A14" s="43" t="s">
        <v>206</v>
      </c>
      <c r="B14" s="43" t="s">
        <v>207</v>
      </c>
      <c r="C14" s="44">
        <v>0</v>
      </c>
      <c r="D14" s="44">
        <v>0</v>
      </c>
      <c r="E14" s="44">
        <v>0</v>
      </c>
      <c r="F14" s="44">
        <v>0</v>
      </c>
      <c r="G14" s="45" t="e">
        <f t="shared" si="1"/>
        <v>#DIV/0!</v>
      </c>
      <c r="H14" s="46" t="e">
        <f t="shared" ref="H14:H20" si="2">F14/E14*100</f>
        <v>#DIV/0!</v>
      </c>
    </row>
    <row r="15" spans="1:8" ht="38.25" customHeight="1" x14ac:dyDescent="0.2">
      <c r="A15" s="43" t="s">
        <v>208</v>
      </c>
      <c r="B15" s="43" t="s">
        <v>209</v>
      </c>
      <c r="C15" s="44">
        <v>3870.07</v>
      </c>
      <c r="D15" s="44">
        <v>4400</v>
      </c>
      <c r="E15" s="44">
        <v>5900</v>
      </c>
      <c r="F15" s="44">
        <v>15141.32</v>
      </c>
      <c r="G15" s="45">
        <f t="shared" si="1"/>
        <v>391.24150209169341</v>
      </c>
      <c r="H15" s="46">
        <f t="shared" si="2"/>
        <v>256.63254237288135</v>
      </c>
    </row>
    <row r="16" spans="1:8" ht="38.25" customHeight="1" x14ac:dyDescent="0.2">
      <c r="A16" s="50" t="s">
        <v>210</v>
      </c>
      <c r="B16" s="50" t="s">
        <v>211</v>
      </c>
      <c r="C16" s="47">
        <v>12554.55</v>
      </c>
      <c r="D16" s="47">
        <v>15000</v>
      </c>
      <c r="E16" s="47">
        <v>22500</v>
      </c>
      <c r="F16" s="47">
        <v>26062.47</v>
      </c>
      <c r="G16" s="54">
        <f t="shared" si="1"/>
        <v>207.59382056704544</v>
      </c>
      <c r="H16" s="51">
        <f>F16/E16*100</f>
        <v>115.83320000000002</v>
      </c>
    </row>
    <row r="17" spans="1:8" ht="38.25" customHeight="1" x14ac:dyDescent="0.2">
      <c r="A17" s="43" t="s">
        <v>212</v>
      </c>
      <c r="B17" s="43" t="s">
        <v>211</v>
      </c>
      <c r="C17" s="44">
        <v>12554.55</v>
      </c>
      <c r="D17" s="44">
        <v>15000</v>
      </c>
      <c r="E17" s="44">
        <v>22500</v>
      </c>
      <c r="F17" s="44">
        <v>26062.47</v>
      </c>
      <c r="G17" s="45">
        <f t="shared" si="1"/>
        <v>207.59382056704544</v>
      </c>
      <c r="H17" s="46">
        <f t="shared" si="2"/>
        <v>115.83320000000002</v>
      </c>
    </row>
    <row r="18" spans="1:8" ht="38.25" customHeight="1" x14ac:dyDescent="0.2">
      <c r="A18" s="50" t="s">
        <v>213</v>
      </c>
      <c r="B18" s="50" t="s">
        <v>214</v>
      </c>
      <c r="C18" s="47">
        <v>197737.39</v>
      </c>
      <c r="D18" s="47">
        <v>215600</v>
      </c>
      <c r="E18" s="47">
        <v>218300</v>
      </c>
      <c r="F18" s="47">
        <v>160708.41</v>
      </c>
      <c r="G18" s="54">
        <f t="shared" si="1"/>
        <v>81.27365795614071</v>
      </c>
      <c r="H18" s="51">
        <f>F18/E18*100</f>
        <v>73.618144754924415</v>
      </c>
    </row>
    <row r="19" spans="1:8" ht="38.25" customHeight="1" x14ac:dyDescent="0.2">
      <c r="A19" s="43" t="s">
        <v>215</v>
      </c>
      <c r="B19" s="43" t="s">
        <v>214</v>
      </c>
      <c r="C19" s="46">
        <v>134481.66</v>
      </c>
      <c r="D19" s="46">
        <v>123500</v>
      </c>
      <c r="E19" s="46">
        <v>126200</v>
      </c>
      <c r="F19" s="46">
        <v>0</v>
      </c>
      <c r="G19" s="45">
        <f t="shared" si="1"/>
        <v>0</v>
      </c>
      <c r="H19" s="46">
        <f t="shared" si="2"/>
        <v>0</v>
      </c>
    </row>
    <row r="20" spans="1:8" ht="38.25" customHeight="1" x14ac:dyDescent="0.2">
      <c r="A20" s="43" t="s">
        <v>216</v>
      </c>
      <c r="B20" s="43" t="s">
        <v>217</v>
      </c>
      <c r="C20" s="44">
        <v>63255.73</v>
      </c>
      <c r="D20" s="44">
        <v>92100</v>
      </c>
      <c r="E20" s="44">
        <v>92100</v>
      </c>
      <c r="F20" s="35">
        <v>0</v>
      </c>
      <c r="G20" s="45">
        <f t="shared" si="1"/>
        <v>0</v>
      </c>
      <c r="H20" s="46">
        <f t="shared" si="2"/>
        <v>0</v>
      </c>
    </row>
    <row r="21" spans="1:8" ht="38.25" customHeight="1" x14ac:dyDescent="0.2">
      <c r="A21" s="236" t="s">
        <v>68</v>
      </c>
      <c r="B21" s="237"/>
      <c r="C21" s="180">
        <v>1511398.83</v>
      </c>
      <c r="D21" s="180">
        <v>1611100</v>
      </c>
      <c r="E21" s="180">
        <v>1862200</v>
      </c>
      <c r="F21" s="180">
        <v>1967497.74</v>
      </c>
      <c r="G21" s="180">
        <f>F21/C21*100</f>
        <v>130.17727028411156</v>
      </c>
      <c r="H21" s="179">
        <f>F21/E21*100</f>
        <v>105.65448072172698</v>
      </c>
    </row>
    <row r="22" spans="1:8" ht="38.25" customHeight="1" x14ac:dyDescent="0.2">
      <c r="A22" s="50" t="s">
        <v>213</v>
      </c>
      <c r="B22" s="50" t="s">
        <v>214</v>
      </c>
      <c r="C22" s="47">
        <v>168227.65400000001</v>
      </c>
      <c r="D22" s="47">
        <v>215600</v>
      </c>
      <c r="E22" s="47">
        <v>218300</v>
      </c>
      <c r="F22" s="47">
        <v>162014.51999999999</v>
      </c>
      <c r="G22" s="47">
        <f t="shared" si="1"/>
        <v>96.306710667200988</v>
      </c>
      <c r="H22" s="51">
        <f>F22/E22*100</f>
        <v>74.216454420522211</v>
      </c>
    </row>
    <row r="23" spans="1:8" ht="38.25" customHeight="1" x14ac:dyDescent="0.2">
      <c r="A23" s="43" t="s">
        <v>215</v>
      </c>
      <c r="B23" s="43" t="s">
        <v>214</v>
      </c>
      <c r="C23" s="44">
        <v>115961.09</v>
      </c>
      <c r="D23" s="44">
        <v>123500</v>
      </c>
      <c r="E23" s="44">
        <v>126200</v>
      </c>
      <c r="F23" s="44">
        <v>89983.96</v>
      </c>
      <c r="G23" s="44">
        <f t="shared" si="1"/>
        <v>77.598408224689862</v>
      </c>
      <c r="H23" s="46">
        <f t="shared" ref="H23:H34" si="3">F23/E23*100</f>
        <v>71.302662440570529</v>
      </c>
    </row>
    <row r="24" spans="1:8" ht="38.25" customHeight="1" x14ac:dyDescent="0.2">
      <c r="A24" s="43" t="s">
        <v>216</v>
      </c>
      <c r="B24" s="43" t="s">
        <v>217</v>
      </c>
      <c r="C24" s="44">
        <v>52266.55</v>
      </c>
      <c r="D24" s="44">
        <v>92100</v>
      </c>
      <c r="E24" s="44">
        <v>92100</v>
      </c>
      <c r="F24" s="44">
        <v>72030.559999999998</v>
      </c>
      <c r="G24" s="44">
        <f t="shared" si="1"/>
        <v>137.81387904883715</v>
      </c>
      <c r="H24" s="46">
        <f t="shared" si="3"/>
        <v>78.209077090119422</v>
      </c>
    </row>
    <row r="25" spans="1:8" ht="38.25" customHeight="1" x14ac:dyDescent="0.2">
      <c r="A25" s="50" t="s">
        <v>195</v>
      </c>
      <c r="B25" s="50" t="s">
        <v>196</v>
      </c>
      <c r="C25" s="47">
        <v>4299.75</v>
      </c>
      <c r="D25" s="47">
        <v>11000</v>
      </c>
      <c r="E25" s="47">
        <v>11000</v>
      </c>
      <c r="F25" s="47">
        <v>5411.01</v>
      </c>
      <c r="G25" s="47">
        <f t="shared" si="1"/>
        <v>125.84475841618699</v>
      </c>
      <c r="H25" s="51">
        <f>F25/E25*100</f>
        <v>49.191000000000003</v>
      </c>
    </row>
    <row r="26" spans="1:8" ht="38.25" customHeight="1" x14ac:dyDescent="0.2">
      <c r="A26" s="43" t="s">
        <v>197</v>
      </c>
      <c r="B26" s="43" t="s">
        <v>196</v>
      </c>
      <c r="C26" s="44">
        <v>4299.75</v>
      </c>
      <c r="D26" s="44">
        <v>11000</v>
      </c>
      <c r="E26" s="44">
        <v>11000</v>
      </c>
      <c r="F26" s="44">
        <v>5411.01</v>
      </c>
      <c r="G26" s="44">
        <f t="shared" si="1"/>
        <v>125.84475841618699</v>
      </c>
      <c r="H26" s="46">
        <f t="shared" si="3"/>
        <v>49.191000000000003</v>
      </c>
    </row>
    <row r="27" spans="1:8" ht="38.25" customHeight="1" x14ac:dyDescent="0.2">
      <c r="A27" s="50" t="s">
        <v>198</v>
      </c>
      <c r="B27" s="50" t="s">
        <v>199</v>
      </c>
      <c r="C27" s="47">
        <v>3251.25</v>
      </c>
      <c r="D27" s="47">
        <v>100</v>
      </c>
      <c r="E27" s="47">
        <v>2000</v>
      </c>
      <c r="F27" s="47">
        <v>3251.44</v>
      </c>
      <c r="G27" s="47">
        <f t="shared" si="1"/>
        <v>100.00584390618994</v>
      </c>
      <c r="H27" s="51">
        <f>F27/E27*100</f>
        <v>162.572</v>
      </c>
    </row>
    <row r="28" spans="1:8" ht="38.25" customHeight="1" x14ac:dyDescent="0.2">
      <c r="A28" s="43" t="s">
        <v>200</v>
      </c>
      <c r="B28" s="43" t="s">
        <v>201</v>
      </c>
      <c r="C28" s="44">
        <v>3251.25</v>
      </c>
      <c r="D28" s="44">
        <v>100</v>
      </c>
      <c r="E28" s="44">
        <v>2000</v>
      </c>
      <c r="F28" s="44">
        <v>3251.44</v>
      </c>
      <c r="G28" s="44">
        <f t="shared" si="1"/>
        <v>100.00584390618994</v>
      </c>
      <c r="H28" s="46">
        <f t="shared" si="3"/>
        <v>162.572</v>
      </c>
    </row>
    <row r="29" spans="1:8" ht="38.25" customHeight="1" x14ac:dyDescent="0.2">
      <c r="A29" s="50" t="s">
        <v>202</v>
      </c>
      <c r="B29" s="50" t="s">
        <v>203</v>
      </c>
      <c r="C29" s="47">
        <v>1318047.1200000001</v>
      </c>
      <c r="D29" s="47">
        <v>1369400</v>
      </c>
      <c r="E29" s="47">
        <v>1608400</v>
      </c>
      <c r="F29" s="47">
        <v>1770758.3</v>
      </c>
      <c r="G29" s="47">
        <f t="shared" si="1"/>
        <v>134.34711651279963</v>
      </c>
      <c r="H29" s="51">
        <f>F29/E29*100</f>
        <v>110.09439815966178</v>
      </c>
    </row>
    <row r="30" spans="1:8" ht="38.25" customHeight="1" x14ac:dyDescent="0.2">
      <c r="A30" s="43" t="s">
        <v>204</v>
      </c>
      <c r="B30" s="43" t="s">
        <v>205</v>
      </c>
      <c r="C30" s="44">
        <v>1316316.8500000001</v>
      </c>
      <c r="D30" s="44">
        <v>1365000</v>
      </c>
      <c r="E30" s="44">
        <v>1602500</v>
      </c>
      <c r="F30" s="44">
        <v>1761837.26</v>
      </c>
      <c r="G30" s="44">
        <f t="shared" si="1"/>
        <v>133.8459854859413</v>
      </c>
      <c r="H30" s="46">
        <f t="shared" si="3"/>
        <v>109.94304274570983</v>
      </c>
    </row>
    <row r="31" spans="1:8" ht="38.25" customHeight="1" x14ac:dyDescent="0.2">
      <c r="A31" s="43" t="s">
        <v>206</v>
      </c>
      <c r="B31" s="43" t="s">
        <v>207</v>
      </c>
      <c r="C31" s="44">
        <v>0</v>
      </c>
      <c r="D31" s="44">
        <v>0</v>
      </c>
      <c r="E31" s="44">
        <v>0</v>
      </c>
      <c r="F31" s="44">
        <v>0</v>
      </c>
      <c r="G31" s="44" t="e">
        <f t="shared" si="1"/>
        <v>#DIV/0!</v>
      </c>
      <c r="H31" s="46" t="e">
        <f t="shared" si="3"/>
        <v>#DIV/0!</v>
      </c>
    </row>
    <row r="32" spans="1:8" ht="38.25" customHeight="1" x14ac:dyDescent="0.2">
      <c r="A32" s="43" t="s">
        <v>208</v>
      </c>
      <c r="B32" s="43" t="s">
        <v>209</v>
      </c>
      <c r="C32" s="44">
        <v>1730.27</v>
      </c>
      <c r="D32" s="44">
        <v>4400</v>
      </c>
      <c r="E32" s="44">
        <v>6900</v>
      </c>
      <c r="F32" s="44">
        <v>8921.0400000000009</v>
      </c>
      <c r="G32" s="44">
        <f t="shared" si="1"/>
        <v>515.58658475266873</v>
      </c>
      <c r="H32" s="46">
        <f t="shared" si="3"/>
        <v>129.29043478260871</v>
      </c>
    </row>
    <row r="33" spans="1:8" ht="38.25" customHeight="1" x14ac:dyDescent="0.2">
      <c r="A33" s="50" t="s">
        <v>210</v>
      </c>
      <c r="B33" s="50" t="s">
        <v>211</v>
      </c>
      <c r="C33" s="47">
        <v>17573.060000000001</v>
      </c>
      <c r="D33" s="47">
        <v>15000</v>
      </c>
      <c r="E33" s="47">
        <v>22500</v>
      </c>
      <c r="F33" s="47">
        <v>26062.47</v>
      </c>
      <c r="G33" s="47">
        <f t="shared" si="1"/>
        <v>148.30923015115181</v>
      </c>
      <c r="H33" s="51">
        <f>F33/E33*100</f>
        <v>115.83320000000002</v>
      </c>
    </row>
    <row r="34" spans="1:8" ht="38.25" customHeight="1" x14ac:dyDescent="0.2">
      <c r="A34" s="43" t="s">
        <v>212</v>
      </c>
      <c r="B34" s="43" t="s">
        <v>211</v>
      </c>
      <c r="C34" s="44">
        <v>17573.060000000001</v>
      </c>
      <c r="D34" s="44">
        <v>15000</v>
      </c>
      <c r="E34" s="44">
        <v>22500</v>
      </c>
      <c r="F34" s="44">
        <v>26062.47</v>
      </c>
      <c r="G34" s="44">
        <f t="shared" si="1"/>
        <v>148.30923015115181</v>
      </c>
      <c r="H34" s="46">
        <f t="shared" si="3"/>
        <v>115.83320000000002</v>
      </c>
    </row>
    <row r="35" spans="1:8" ht="38.25" customHeight="1" x14ac:dyDescent="0.2"/>
    <row r="36" spans="1:8" ht="38.25" customHeight="1" x14ac:dyDescent="0.2"/>
    <row r="37" spans="1:8" ht="38.25" customHeight="1" x14ac:dyDescent="0.2"/>
    <row r="38" spans="1:8" ht="38.25" customHeight="1" x14ac:dyDescent="0.2"/>
    <row r="39" spans="1:8" ht="38.25" customHeight="1" x14ac:dyDescent="0.2"/>
    <row r="40" spans="1:8" ht="38.25" customHeight="1" x14ac:dyDescent="0.2"/>
    <row r="41" spans="1:8" ht="38.25" customHeight="1" x14ac:dyDescent="0.2"/>
    <row r="42" spans="1:8" ht="38.25" customHeight="1" x14ac:dyDescent="0.2"/>
    <row r="43" spans="1:8" ht="38.25" customHeight="1" x14ac:dyDescent="0.2"/>
    <row r="44" spans="1:8" ht="38.25" customHeight="1" x14ac:dyDescent="0.2"/>
    <row r="45" spans="1:8" ht="38.25" customHeight="1" x14ac:dyDescent="0.2"/>
    <row r="46" spans="1:8" ht="38.25" customHeight="1" x14ac:dyDescent="0.2"/>
    <row r="47" spans="1:8" ht="38.25" customHeight="1" x14ac:dyDescent="0.2"/>
    <row r="48" spans="1:8" ht="38.25" customHeight="1" x14ac:dyDescent="0.2"/>
    <row r="49" ht="38.25" customHeight="1" x14ac:dyDescent="0.2"/>
    <row r="50" ht="38.25" customHeight="1" x14ac:dyDescent="0.2"/>
    <row r="51" ht="38.25" customHeight="1" x14ac:dyDescent="0.2"/>
    <row r="52" ht="38.25" customHeight="1" x14ac:dyDescent="0.2"/>
    <row r="53" ht="38.25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A4:H4"/>
    <mergeCell ref="A5:B5"/>
    <mergeCell ref="A6:B6"/>
    <mergeCell ref="A7:B7"/>
    <mergeCell ref="A21:B21"/>
  </mergeCells>
  <pageMargins left="0.7" right="0.7" top="0.75" bottom="0.75" header="0.3" footer="0.3"/>
  <pageSetup scale="86" orientation="portrait" r:id="rId1"/>
  <rowBreaks count="3" manualBreakCount="3">
    <brk id="20" max="7" man="1"/>
    <brk id="34" max="7" man="1"/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H9" sqref="H9"/>
    </sheetView>
  </sheetViews>
  <sheetFormatPr defaultRowHeight="15" x14ac:dyDescent="0.25"/>
  <cols>
    <col min="1" max="1" width="13.85546875" style="28" customWidth="1"/>
    <col min="2" max="2" width="18.85546875" style="28" customWidth="1"/>
    <col min="3" max="3" width="14.7109375" style="28" customWidth="1"/>
    <col min="4" max="4" width="13" style="28" customWidth="1"/>
    <col min="5" max="5" width="14.140625" style="28" customWidth="1"/>
    <col min="6" max="6" width="15.85546875" style="28" customWidth="1"/>
    <col min="7" max="7" width="10.85546875" style="28" customWidth="1"/>
    <col min="8" max="8" width="10.42578125" style="28" customWidth="1"/>
    <col min="9" max="255" width="9.140625" style="28"/>
    <col min="256" max="256" width="11.42578125" style="28" customWidth="1"/>
    <col min="257" max="257" width="12.28515625" style="28" customWidth="1"/>
    <col min="258" max="258" width="10.5703125" style="28" customWidth="1"/>
    <col min="259" max="259" width="10.28515625" style="28" customWidth="1"/>
    <col min="260" max="260" width="8" style="28" customWidth="1"/>
    <col min="261" max="261" width="9.42578125" style="28" customWidth="1"/>
    <col min="262" max="262" width="11" style="28" customWidth="1"/>
    <col min="263" max="263" width="7.42578125" style="28" customWidth="1"/>
    <col min="264" max="264" width="7.5703125" style="28" customWidth="1"/>
    <col min="265" max="511" width="9.140625" style="28"/>
    <col min="512" max="512" width="11.42578125" style="28" customWidth="1"/>
    <col min="513" max="513" width="12.28515625" style="28" customWidth="1"/>
    <col min="514" max="514" width="10.5703125" style="28" customWidth="1"/>
    <col min="515" max="515" width="10.28515625" style="28" customWidth="1"/>
    <col min="516" max="516" width="8" style="28" customWidth="1"/>
    <col min="517" max="517" width="9.42578125" style="28" customWidth="1"/>
    <col min="518" max="518" width="11" style="28" customWidth="1"/>
    <col min="519" max="519" width="7.42578125" style="28" customWidth="1"/>
    <col min="520" max="520" width="7.5703125" style="28" customWidth="1"/>
    <col min="521" max="767" width="9.140625" style="28"/>
    <col min="768" max="768" width="11.42578125" style="28" customWidth="1"/>
    <col min="769" max="769" width="12.28515625" style="28" customWidth="1"/>
    <col min="770" max="770" width="10.5703125" style="28" customWidth="1"/>
    <col min="771" max="771" width="10.28515625" style="28" customWidth="1"/>
    <col min="772" max="772" width="8" style="28" customWidth="1"/>
    <col min="773" max="773" width="9.42578125" style="28" customWidth="1"/>
    <col min="774" max="774" width="11" style="28" customWidth="1"/>
    <col min="775" max="775" width="7.42578125" style="28" customWidth="1"/>
    <col min="776" max="776" width="7.5703125" style="28" customWidth="1"/>
    <col min="777" max="1023" width="9.140625" style="28"/>
    <col min="1024" max="1024" width="11.42578125" style="28" customWidth="1"/>
    <col min="1025" max="1025" width="12.28515625" style="28" customWidth="1"/>
    <col min="1026" max="1026" width="10.5703125" style="28" customWidth="1"/>
    <col min="1027" max="1027" width="10.28515625" style="28" customWidth="1"/>
    <col min="1028" max="1028" width="8" style="28" customWidth="1"/>
    <col min="1029" max="1029" width="9.42578125" style="28" customWidth="1"/>
    <col min="1030" max="1030" width="11" style="28" customWidth="1"/>
    <col min="1031" max="1031" width="7.42578125" style="28" customWidth="1"/>
    <col min="1032" max="1032" width="7.5703125" style="28" customWidth="1"/>
    <col min="1033" max="1279" width="9.140625" style="28"/>
    <col min="1280" max="1280" width="11.42578125" style="28" customWidth="1"/>
    <col min="1281" max="1281" width="12.28515625" style="28" customWidth="1"/>
    <col min="1282" max="1282" width="10.5703125" style="28" customWidth="1"/>
    <col min="1283" max="1283" width="10.28515625" style="28" customWidth="1"/>
    <col min="1284" max="1284" width="8" style="28" customWidth="1"/>
    <col min="1285" max="1285" width="9.42578125" style="28" customWidth="1"/>
    <col min="1286" max="1286" width="11" style="28" customWidth="1"/>
    <col min="1287" max="1287" width="7.42578125" style="28" customWidth="1"/>
    <col min="1288" max="1288" width="7.5703125" style="28" customWidth="1"/>
    <col min="1289" max="1535" width="9.140625" style="28"/>
    <col min="1536" max="1536" width="11.42578125" style="28" customWidth="1"/>
    <col min="1537" max="1537" width="12.28515625" style="28" customWidth="1"/>
    <col min="1538" max="1538" width="10.5703125" style="28" customWidth="1"/>
    <col min="1539" max="1539" width="10.28515625" style="28" customWidth="1"/>
    <col min="1540" max="1540" width="8" style="28" customWidth="1"/>
    <col min="1541" max="1541" width="9.42578125" style="28" customWidth="1"/>
    <col min="1542" max="1542" width="11" style="28" customWidth="1"/>
    <col min="1543" max="1543" width="7.42578125" style="28" customWidth="1"/>
    <col min="1544" max="1544" width="7.5703125" style="28" customWidth="1"/>
    <col min="1545" max="1791" width="9.140625" style="28"/>
    <col min="1792" max="1792" width="11.42578125" style="28" customWidth="1"/>
    <col min="1793" max="1793" width="12.28515625" style="28" customWidth="1"/>
    <col min="1794" max="1794" width="10.5703125" style="28" customWidth="1"/>
    <col min="1795" max="1795" width="10.28515625" style="28" customWidth="1"/>
    <col min="1796" max="1796" width="8" style="28" customWidth="1"/>
    <col min="1797" max="1797" width="9.42578125" style="28" customWidth="1"/>
    <col min="1798" max="1798" width="11" style="28" customWidth="1"/>
    <col min="1799" max="1799" width="7.42578125" style="28" customWidth="1"/>
    <col min="1800" max="1800" width="7.5703125" style="28" customWidth="1"/>
    <col min="1801" max="2047" width="9.140625" style="28"/>
    <col min="2048" max="2048" width="11.42578125" style="28" customWidth="1"/>
    <col min="2049" max="2049" width="12.28515625" style="28" customWidth="1"/>
    <col min="2050" max="2050" width="10.5703125" style="28" customWidth="1"/>
    <col min="2051" max="2051" width="10.28515625" style="28" customWidth="1"/>
    <col min="2052" max="2052" width="8" style="28" customWidth="1"/>
    <col min="2053" max="2053" width="9.42578125" style="28" customWidth="1"/>
    <col min="2054" max="2054" width="11" style="28" customWidth="1"/>
    <col min="2055" max="2055" width="7.42578125" style="28" customWidth="1"/>
    <col min="2056" max="2056" width="7.5703125" style="28" customWidth="1"/>
    <col min="2057" max="2303" width="9.140625" style="28"/>
    <col min="2304" max="2304" width="11.42578125" style="28" customWidth="1"/>
    <col min="2305" max="2305" width="12.28515625" style="28" customWidth="1"/>
    <col min="2306" max="2306" width="10.5703125" style="28" customWidth="1"/>
    <col min="2307" max="2307" width="10.28515625" style="28" customWidth="1"/>
    <col min="2308" max="2308" width="8" style="28" customWidth="1"/>
    <col min="2309" max="2309" width="9.42578125" style="28" customWidth="1"/>
    <col min="2310" max="2310" width="11" style="28" customWidth="1"/>
    <col min="2311" max="2311" width="7.42578125" style="28" customWidth="1"/>
    <col min="2312" max="2312" width="7.5703125" style="28" customWidth="1"/>
    <col min="2313" max="2559" width="9.140625" style="28"/>
    <col min="2560" max="2560" width="11.42578125" style="28" customWidth="1"/>
    <col min="2561" max="2561" width="12.28515625" style="28" customWidth="1"/>
    <col min="2562" max="2562" width="10.5703125" style="28" customWidth="1"/>
    <col min="2563" max="2563" width="10.28515625" style="28" customWidth="1"/>
    <col min="2564" max="2564" width="8" style="28" customWidth="1"/>
    <col min="2565" max="2565" width="9.42578125" style="28" customWidth="1"/>
    <col min="2566" max="2566" width="11" style="28" customWidth="1"/>
    <col min="2567" max="2567" width="7.42578125" style="28" customWidth="1"/>
    <col min="2568" max="2568" width="7.5703125" style="28" customWidth="1"/>
    <col min="2569" max="2815" width="9.140625" style="28"/>
    <col min="2816" max="2816" width="11.42578125" style="28" customWidth="1"/>
    <col min="2817" max="2817" width="12.28515625" style="28" customWidth="1"/>
    <col min="2818" max="2818" width="10.5703125" style="28" customWidth="1"/>
    <col min="2819" max="2819" width="10.28515625" style="28" customWidth="1"/>
    <col min="2820" max="2820" width="8" style="28" customWidth="1"/>
    <col min="2821" max="2821" width="9.42578125" style="28" customWidth="1"/>
    <col min="2822" max="2822" width="11" style="28" customWidth="1"/>
    <col min="2823" max="2823" width="7.42578125" style="28" customWidth="1"/>
    <col min="2824" max="2824" width="7.5703125" style="28" customWidth="1"/>
    <col min="2825" max="3071" width="9.140625" style="28"/>
    <col min="3072" max="3072" width="11.42578125" style="28" customWidth="1"/>
    <col min="3073" max="3073" width="12.28515625" style="28" customWidth="1"/>
    <col min="3074" max="3074" width="10.5703125" style="28" customWidth="1"/>
    <col min="3075" max="3075" width="10.28515625" style="28" customWidth="1"/>
    <col min="3076" max="3076" width="8" style="28" customWidth="1"/>
    <col min="3077" max="3077" width="9.42578125" style="28" customWidth="1"/>
    <col min="3078" max="3078" width="11" style="28" customWidth="1"/>
    <col min="3079" max="3079" width="7.42578125" style="28" customWidth="1"/>
    <col min="3080" max="3080" width="7.5703125" style="28" customWidth="1"/>
    <col min="3081" max="3327" width="9.140625" style="28"/>
    <col min="3328" max="3328" width="11.42578125" style="28" customWidth="1"/>
    <col min="3329" max="3329" width="12.28515625" style="28" customWidth="1"/>
    <col min="3330" max="3330" width="10.5703125" style="28" customWidth="1"/>
    <col min="3331" max="3331" width="10.28515625" style="28" customWidth="1"/>
    <col min="3332" max="3332" width="8" style="28" customWidth="1"/>
    <col min="3333" max="3333" width="9.42578125" style="28" customWidth="1"/>
    <col min="3334" max="3334" width="11" style="28" customWidth="1"/>
    <col min="3335" max="3335" width="7.42578125" style="28" customWidth="1"/>
    <col min="3336" max="3336" width="7.5703125" style="28" customWidth="1"/>
    <col min="3337" max="3583" width="9.140625" style="28"/>
    <col min="3584" max="3584" width="11.42578125" style="28" customWidth="1"/>
    <col min="3585" max="3585" width="12.28515625" style="28" customWidth="1"/>
    <col min="3586" max="3586" width="10.5703125" style="28" customWidth="1"/>
    <col min="3587" max="3587" width="10.28515625" style="28" customWidth="1"/>
    <col min="3588" max="3588" width="8" style="28" customWidth="1"/>
    <col min="3589" max="3589" width="9.42578125" style="28" customWidth="1"/>
    <col min="3590" max="3590" width="11" style="28" customWidth="1"/>
    <col min="3591" max="3591" width="7.42578125" style="28" customWidth="1"/>
    <col min="3592" max="3592" width="7.5703125" style="28" customWidth="1"/>
    <col min="3593" max="3839" width="9.140625" style="28"/>
    <col min="3840" max="3840" width="11.42578125" style="28" customWidth="1"/>
    <col min="3841" max="3841" width="12.28515625" style="28" customWidth="1"/>
    <col min="3842" max="3842" width="10.5703125" style="28" customWidth="1"/>
    <col min="3843" max="3843" width="10.28515625" style="28" customWidth="1"/>
    <col min="3844" max="3844" width="8" style="28" customWidth="1"/>
    <col min="3845" max="3845" width="9.42578125" style="28" customWidth="1"/>
    <col min="3846" max="3846" width="11" style="28" customWidth="1"/>
    <col min="3847" max="3847" width="7.42578125" style="28" customWidth="1"/>
    <col min="3848" max="3848" width="7.5703125" style="28" customWidth="1"/>
    <col min="3849" max="4095" width="9.140625" style="28"/>
    <col min="4096" max="4096" width="11.42578125" style="28" customWidth="1"/>
    <col min="4097" max="4097" width="12.28515625" style="28" customWidth="1"/>
    <col min="4098" max="4098" width="10.5703125" style="28" customWidth="1"/>
    <col min="4099" max="4099" width="10.28515625" style="28" customWidth="1"/>
    <col min="4100" max="4100" width="8" style="28" customWidth="1"/>
    <col min="4101" max="4101" width="9.42578125" style="28" customWidth="1"/>
    <col min="4102" max="4102" width="11" style="28" customWidth="1"/>
    <col min="4103" max="4103" width="7.42578125" style="28" customWidth="1"/>
    <col min="4104" max="4104" width="7.5703125" style="28" customWidth="1"/>
    <col min="4105" max="4351" width="9.140625" style="28"/>
    <col min="4352" max="4352" width="11.42578125" style="28" customWidth="1"/>
    <col min="4353" max="4353" width="12.28515625" style="28" customWidth="1"/>
    <col min="4354" max="4354" width="10.5703125" style="28" customWidth="1"/>
    <col min="4355" max="4355" width="10.28515625" style="28" customWidth="1"/>
    <col min="4356" max="4356" width="8" style="28" customWidth="1"/>
    <col min="4357" max="4357" width="9.42578125" style="28" customWidth="1"/>
    <col min="4358" max="4358" width="11" style="28" customWidth="1"/>
    <col min="4359" max="4359" width="7.42578125" style="28" customWidth="1"/>
    <col min="4360" max="4360" width="7.5703125" style="28" customWidth="1"/>
    <col min="4361" max="4607" width="9.140625" style="28"/>
    <col min="4608" max="4608" width="11.42578125" style="28" customWidth="1"/>
    <col min="4609" max="4609" width="12.28515625" style="28" customWidth="1"/>
    <col min="4610" max="4610" width="10.5703125" style="28" customWidth="1"/>
    <col min="4611" max="4611" width="10.28515625" style="28" customWidth="1"/>
    <col min="4612" max="4612" width="8" style="28" customWidth="1"/>
    <col min="4613" max="4613" width="9.42578125" style="28" customWidth="1"/>
    <col min="4614" max="4614" width="11" style="28" customWidth="1"/>
    <col min="4615" max="4615" width="7.42578125" style="28" customWidth="1"/>
    <col min="4616" max="4616" width="7.5703125" style="28" customWidth="1"/>
    <col min="4617" max="4863" width="9.140625" style="28"/>
    <col min="4864" max="4864" width="11.42578125" style="28" customWidth="1"/>
    <col min="4865" max="4865" width="12.28515625" style="28" customWidth="1"/>
    <col min="4866" max="4866" width="10.5703125" style="28" customWidth="1"/>
    <col min="4867" max="4867" width="10.28515625" style="28" customWidth="1"/>
    <col min="4868" max="4868" width="8" style="28" customWidth="1"/>
    <col min="4869" max="4869" width="9.42578125" style="28" customWidth="1"/>
    <col min="4870" max="4870" width="11" style="28" customWidth="1"/>
    <col min="4871" max="4871" width="7.42578125" style="28" customWidth="1"/>
    <col min="4872" max="4872" width="7.5703125" style="28" customWidth="1"/>
    <col min="4873" max="5119" width="9.140625" style="28"/>
    <col min="5120" max="5120" width="11.42578125" style="28" customWidth="1"/>
    <col min="5121" max="5121" width="12.28515625" style="28" customWidth="1"/>
    <col min="5122" max="5122" width="10.5703125" style="28" customWidth="1"/>
    <col min="5123" max="5123" width="10.28515625" style="28" customWidth="1"/>
    <col min="5124" max="5124" width="8" style="28" customWidth="1"/>
    <col min="5125" max="5125" width="9.42578125" style="28" customWidth="1"/>
    <col min="5126" max="5126" width="11" style="28" customWidth="1"/>
    <col min="5127" max="5127" width="7.42578125" style="28" customWidth="1"/>
    <col min="5128" max="5128" width="7.5703125" style="28" customWidth="1"/>
    <col min="5129" max="5375" width="9.140625" style="28"/>
    <col min="5376" max="5376" width="11.42578125" style="28" customWidth="1"/>
    <col min="5377" max="5377" width="12.28515625" style="28" customWidth="1"/>
    <col min="5378" max="5378" width="10.5703125" style="28" customWidth="1"/>
    <col min="5379" max="5379" width="10.28515625" style="28" customWidth="1"/>
    <col min="5380" max="5380" width="8" style="28" customWidth="1"/>
    <col min="5381" max="5381" width="9.42578125" style="28" customWidth="1"/>
    <col min="5382" max="5382" width="11" style="28" customWidth="1"/>
    <col min="5383" max="5383" width="7.42578125" style="28" customWidth="1"/>
    <col min="5384" max="5384" width="7.5703125" style="28" customWidth="1"/>
    <col min="5385" max="5631" width="9.140625" style="28"/>
    <col min="5632" max="5632" width="11.42578125" style="28" customWidth="1"/>
    <col min="5633" max="5633" width="12.28515625" style="28" customWidth="1"/>
    <col min="5634" max="5634" width="10.5703125" style="28" customWidth="1"/>
    <col min="5635" max="5635" width="10.28515625" style="28" customWidth="1"/>
    <col min="5636" max="5636" width="8" style="28" customWidth="1"/>
    <col min="5637" max="5637" width="9.42578125" style="28" customWidth="1"/>
    <col min="5638" max="5638" width="11" style="28" customWidth="1"/>
    <col min="5639" max="5639" width="7.42578125" style="28" customWidth="1"/>
    <col min="5640" max="5640" width="7.5703125" style="28" customWidth="1"/>
    <col min="5641" max="5887" width="9.140625" style="28"/>
    <col min="5888" max="5888" width="11.42578125" style="28" customWidth="1"/>
    <col min="5889" max="5889" width="12.28515625" style="28" customWidth="1"/>
    <col min="5890" max="5890" width="10.5703125" style="28" customWidth="1"/>
    <col min="5891" max="5891" width="10.28515625" style="28" customWidth="1"/>
    <col min="5892" max="5892" width="8" style="28" customWidth="1"/>
    <col min="5893" max="5893" width="9.42578125" style="28" customWidth="1"/>
    <col min="5894" max="5894" width="11" style="28" customWidth="1"/>
    <col min="5895" max="5895" width="7.42578125" style="28" customWidth="1"/>
    <col min="5896" max="5896" width="7.5703125" style="28" customWidth="1"/>
    <col min="5897" max="6143" width="9.140625" style="28"/>
    <col min="6144" max="6144" width="11.42578125" style="28" customWidth="1"/>
    <col min="6145" max="6145" width="12.28515625" style="28" customWidth="1"/>
    <col min="6146" max="6146" width="10.5703125" style="28" customWidth="1"/>
    <col min="6147" max="6147" width="10.28515625" style="28" customWidth="1"/>
    <col min="6148" max="6148" width="8" style="28" customWidth="1"/>
    <col min="6149" max="6149" width="9.42578125" style="28" customWidth="1"/>
    <col min="6150" max="6150" width="11" style="28" customWidth="1"/>
    <col min="6151" max="6151" width="7.42578125" style="28" customWidth="1"/>
    <col min="6152" max="6152" width="7.5703125" style="28" customWidth="1"/>
    <col min="6153" max="6399" width="9.140625" style="28"/>
    <col min="6400" max="6400" width="11.42578125" style="28" customWidth="1"/>
    <col min="6401" max="6401" width="12.28515625" style="28" customWidth="1"/>
    <col min="6402" max="6402" width="10.5703125" style="28" customWidth="1"/>
    <col min="6403" max="6403" width="10.28515625" style="28" customWidth="1"/>
    <col min="6404" max="6404" width="8" style="28" customWidth="1"/>
    <col min="6405" max="6405" width="9.42578125" style="28" customWidth="1"/>
    <col min="6406" max="6406" width="11" style="28" customWidth="1"/>
    <col min="6407" max="6407" width="7.42578125" style="28" customWidth="1"/>
    <col min="6408" max="6408" width="7.5703125" style="28" customWidth="1"/>
    <col min="6409" max="6655" width="9.140625" style="28"/>
    <col min="6656" max="6656" width="11.42578125" style="28" customWidth="1"/>
    <col min="6657" max="6657" width="12.28515625" style="28" customWidth="1"/>
    <col min="6658" max="6658" width="10.5703125" style="28" customWidth="1"/>
    <col min="6659" max="6659" width="10.28515625" style="28" customWidth="1"/>
    <col min="6660" max="6660" width="8" style="28" customWidth="1"/>
    <col min="6661" max="6661" width="9.42578125" style="28" customWidth="1"/>
    <col min="6662" max="6662" width="11" style="28" customWidth="1"/>
    <col min="6663" max="6663" width="7.42578125" style="28" customWidth="1"/>
    <col min="6664" max="6664" width="7.5703125" style="28" customWidth="1"/>
    <col min="6665" max="6911" width="9.140625" style="28"/>
    <col min="6912" max="6912" width="11.42578125" style="28" customWidth="1"/>
    <col min="6913" max="6913" width="12.28515625" style="28" customWidth="1"/>
    <col min="6914" max="6914" width="10.5703125" style="28" customWidth="1"/>
    <col min="6915" max="6915" width="10.28515625" style="28" customWidth="1"/>
    <col min="6916" max="6916" width="8" style="28" customWidth="1"/>
    <col min="6917" max="6917" width="9.42578125" style="28" customWidth="1"/>
    <col min="6918" max="6918" width="11" style="28" customWidth="1"/>
    <col min="6919" max="6919" width="7.42578125" style="28" customWidth="1"/>
    <col min="6920" max="6920" width="7.5703125" style="28" customWidth="1"/>
    <col min="6921" max="7167" width="9.140625" style="28"/>
    <col min="7168" max="7168" width="11.42578125" style="28" customWidth="1"/>
    <col min="7169" max="7169" width="12.28515625" style="28" customWidth="1"/>
    <col min="7170" max="7170" width="10.5703125" style="28" customWidth="1"/>
    <col min="7171" max="7171" width="10.28515625" style="28" customWidth="1"/>
    <col min="7172" max="7172" width="8" style="28" customWidth="1"/>
    <col min="7173" max="7173" width="9.42578125" style="28" customWidth="1"/>
    <col min="7174" max="7174" width="11" style="28" customWidth="1"/>
    <col min="7175" max="7175" width="7.42578125" style="28" customWidth="1"/>
    <col min="7176" max="7176" width="7.5703125" style="28" customWidth="1"/>
    <col min="7177" max="7423" width="9.140625" style="28"/>
    <col min="7424" max="7424" width="11.42578125" style="28" customWidth="1"/>
    <col min="7425" max="7425" width="12.28515625" style="28" customWidth="1"/>
    <col min="7426" max="7426" width="10.5703125" style="28" customWidth="1"/>
    <col min="7427" max="7427" width="10.28515625" style="28" customWidth="1"/>
    <col min="7428" max="7428" width="8" style="28" customWidth="1"/>
    <col min="7429" max="7429" width="9.42578125" style="28" customWidth="1"/>
    <col min="7430" max="7430" width="11" style="28" customWidth="1"/>
    <col min="7431" max="7431" width="7.42578125" style="28" customWidth="1"/>
    <col min="7432" max="7432" width="7.5703125" style="28" customWidth="1"/>
    <col min="7433" max="7679" width="9.140625" style="28"/>
    <col min="7680" max="7680" width="11.42578125" style="28" customWidth="1"/>
    <col min="7681" max="7681" width="12.28515625" style="28" customWidth="1"/>
    <col min="7682" max="7682" width="10.5703125" style="28" customWidth="1"/>
    <col min="7683" max="7683" width="10.28515625" style="28" customWidth="1"/>
    <col min="7684" max="7684" width="8" style="28" customWidth="1"/>
    <col min="7685" max="7685" width="9.42578125" style="28" customWidth="1"/>
    <col min="7686" max="7686" width="11" style="28" customWidth="1"/>
    <col min="7687" max="7687" width="7.42578125" style="28" customWidth="1"/>
    <col min="7688" max="7688" width="7.5703125" style="28" customWidth="1"/>
    <col min="7689" max="7935" width="9.140625" style="28"/>
    <col min="7936" max="7936" width="11.42578125" style="28" customWidth="1"/>
    <col min="7937" max="7937" width="12.28515625" style="28" customWidth="1"/>
    <col min="7938" max="7938" width="10.5703125" style="28" customWidth="1"/>
    <col min="7939" max="7939" width="10.28515625" style="28" customWidth="1"/>
    <col min="7940" max="7940" width="8" style="28" customWidth="1"/>
    <col min="7941" max="7941" width="9.42578125" style="28" customWidth="1"/>
    <col min="7942" max="7942" width="11" style="28" customWidth="1"/>
    <col min="7943" max="7943" width="7.42578125" style="28" customWidth="1"/>
    <col min="7944" max="7944" width="7.5703125" style="28" customWidth="1"/>
    <col min="7945" max="8191" width="9.140625" style="28"/>
    <col min="8192" max="8192" width="11.42578125" style="28" customWidth="1"/>
    <col min="8193" max="8193" width="12.28515625" style="28" customWidth="1"/>
    <col min="8194" max="8194" width="10.5703125" style="28" customWidth="1"/>
    <col min="8195" max="8195" width="10.28515625" style="28" customWidth="1"/>
    <col min="8196" max="8196" width="8" style="28" customWidth="1"/>
    <col min="8197" max="8197" width="9.42578125" style="28" customWidth="1"/>
    <col min="8198" max="8198" width="11" style="28" customWidth="1"/>
    <col min="8199" max="8199" width="7.42578125" style="28" customWidth="1"/>
    <col min="8200" max="8200" width="7.5703125" style="28" customWidth="1"/>
    <col min="8201" max="8447" width="9.140625" style="28"/>
    <col min="8448" max="8448" width="11.42578125" style="28" customWidth="1"/>
    <col min="8449" max="8449" width="12.28515625" style="28" customWidth="1"/>
    <col min="8450" max="8450" width="10.5703125" style="28" customWidth="1"/>
    <col min="8451" max="8451" width="10.28515625" style="28" customWidth="1"/>
    <col min="8452" max="8452" width="8" style="28" customWidth="1"/>
    <col min="8453" max="8453" width="9.42578125" style="28" customWidth="1"/>
    <col min="8454" max="8454" width="11" style="28" customWidth="1"/>
    <col min="8455" max="8455" width="7.42578125" style="28" customWidth="1"/>
    <col min="8456" max="8456" width="7.5703125" style="28" customWidth="1"/>
    <col min="8457" max="8703" width="9.140625" style="28"/>
    <col min="8704" max="8704" width="11.42578125" style="28" customWidth="1"/>
    <col min="8705" max="8705" width="12.28515625" style="28" customWidth="1"/>
    <col min="8706" max="8706" width="10.5703125" style="28" customWidth="1"/>
    <col min="8707" max="8707" width="10.28515625" style="28" customWidth="1"/>
    <col min="8708" max="8708" width="8" style="28" customWidth="1"/>
    <col min="8709" max="8709" width="9.42578125" style="28" customWidth="1"/>
    <col min="8710" max="8710" width="11" style="28" customWidth="1"/>
    <col min="8711" max="8711" width="7.42578125" style="28" customWidth="1"/>
    <col min="8712" max="8712" width="7.5703125" style="28" customWidth="1"/>
    <col min="8713" max="8959" width="9.140625" style="28"/>
    <col min="8960" max="8960" width="11.42578125" style="28" customWidth="1"/>
    <col min="8961" max="8961" width="12.28515625" style="28" customWidth="1"/>
    <col min="8962" max="8962" width="10.5703125" style="28" customWidth="1"/>
    <col min="8963" max="8963" width="10.28515625" style="28" customWidth="1"/>
    <col min="8964" max="8964" width="8" style="28" customWidth="1"/>
    <col min="8965" max="8965" width="9.42578125" style="28" customWidth="1"/>
    <col min="8966" max="8966" width="11" style="28" customWidth="1"/>
    <col min="8967" max="8967" width="7.42578125" style="28" customWidth="1"/>
    <col min="8968" max="8968" width="7.5703125" style="28" customWidth="1"/>
    <col min="8969" max="9215" width="9.140625" style="28"/>
    <col min="9216" max="9216" width="11.42578125" style="28" customWidth="1"/>
    <col min="9217" max="9217" width="12.28515625" style="28" customWidth="1"/>
    <col min="9218" max="9218" width="10.5703125" style="28" customWidth="1"/>
    <col min="9219" max="9219" width="10.28515625" style="28" customWidth="1"/>
    <col min="9220" max="9220" width="8" style="28" customWidth="1"/>
    <col min="9221" max="9221" width="9.42578125" style="28" customWidth="1"/>
    <col min="9222" max="9222" width="11" style="28" customWidth="1"/>
    <col min="9223" max="9223" width="7.42578125" style="28" customWidth="1"/>
    <col min="9224" max="9224" width="7.5703125" style="28" customWidth="1"/>
    <col min="9225" max="9471" width="9.140625" style="28"/>
    <col min="9472" max="9472" width="11.42578125" style="28" customWidth="1"/>
    <col min="9473" max="9473" width="12.28515625" style="28" customWidth="1"/>
    <col min="9474" max="9474" width="10.5703125" style="28" customWidth="1"/>
    <col min="9475" max="9475" width="10.28515625" style="28" customWidth="1"/>
    <col min="9476" max="9476" width="8" style="28" customWidth="1"/>
    <col min="9477" max="9477" width="9.42578125" style="28" customWidth="1"/>
    <col min="9478" max="9478" width="11" style="28" customWidth="1"/>
    <col min="9479" max="9479" width="7.42578125" style="28" customWidth="1"/>
    <col min="9480" max="9480" width="7.5703125" style="28" customWidth="1"/>
    <col min="9481" max="9727" width="9.140625" style="28"/>
    <col min="9728" max="9728" width="11.42578125" style="28" customWidth="1"/>
    <col min="9729" max="9729" width="12.28515625" style="28" customWidth="1"/>
    <col min="9730" max="9730" width="10.5703125" style="28" customWidth="1"/>
    <col min="9731" max="9731" width="10.28515625" style="28" customWidth="1"/>
    <col min="9732" max="9732" width="8" style="28" customWidth="1"/>
    <col min="9733" max="9733" width="9.42578125" style="28" customWidth="1"/>
    <col min="9734" max="9734" width="11" style="28" customWidth="1"/>
    <col min="9735" max="9735" width="7.42578125" style="28" customWidth="1"/>
    <col min="9736" max="9736" width="7.5703125" style="28" customWidth="1"/>
    <col min="9737" max="9983" width="9.140625" style="28"/>
    <col min="9984" max="9984" width="11.42578125" style="28" customWidth="1"/>
    <col min="9985" max="9985" width="12.28515625" style="28" customWidth="1"/>
    <col min="9986" max="9986" width="10.5703125" style="28" customWidth="1"/>
    <col min="9987" max="9987" width="10.28515625" style="28" customWidth="1"/>
    <col min="9988" max="9988" width="8" style="28" customWidth="1"/>
    <col min="9989" max="9989" width="9.42578125" style="28" customWidth="1"/>
    <col min="9990" max="9990" width="11" style="28" customWidth="1"/>
    <col min="9991" max="9991" width="7.42578125" style="28" customWidth="1"/>
    <col min="9992" max="9992" width="7.5703125" style="28" customWidth="1"/>
    <col min="9993" max="10239" width="9.140625" style="28"/>
    <col min="10240" max="10240" width="11.42578125" style="28" customWidth="1"/>
    <col min="10241" max="10241" width="12.28515625" style="28" customWidth="1"/>
    <col min="10242" max="10242" width="10.5703125" style="28" customWidth="1"/>
    <col min="10243" max="10243" width="10.28515625" style="28" customWidth="1"/>
    <col min="10244" max="10244" width="8" style="28" customWidth="1"/>
    <col min="10245" max="10245" width="9.42578125" style="28" customWidth="1"/>
    <col min="10246" max="10246" width="11" style="28" customWidth="1"/>
    <col min="10247" max="10247" width="7.42578125" style="28" customWidth="1"/>
    <col min="10248" max="10248" width="7.5703125" style="28" customWidth="1"/>
    <col min="10249" max="10495" width="9.140625" style="28"/>
    <col min="10496" max="10496" width="11.42578125" style="28" customWidth="1"/>
    <col min="10497" max="10497" width="12.28515625" style="28" customWidth="1"/>
    <col min="10498" max="10498" width="10.5703125" style="28" customWidth="1"/>
    <col min="10499" max="10499" width="10.28515625" style="28" customWidth="1"/>
    <col min="10500" max="10500" width="8" style="28" customWidth="1"/>
    <col min="10501" max="10501" width="9.42578125" style="28" customWidth="1"/>
    <col min="10502" max="10502" width="11" style="28" customWidth="1"/>
    <col min="10503" max="10503" width="7.42578125" style="28" customWidth="1"/>
    <col min="10504" max="10504" width="7.5703125" style="28" customWidth="1"/>
    <col min="10505" max="10751" width="9.140625" style="28"/>
    <col min="10752" max="10752" width="11.42578125" style="28" customWidth="1"/>
    <col min="10753" max="10753" width="12.28515625" style="28" customWidth="1"/>
    <col min="10754" max="10754" width="10.5703125" style="28" customWidth="1"/>
    <col min="10755" max="10755" width="10.28515625" style="28" customWidth="1"/>
    <col min="10756" max="10756" width="8" style="28" customWidth="1"/>
    <col min="10757" max="10757" width="9.42578125" style="28" customWidth="1"/>
    <col min="10758" max="10758" width="11" style="28" customWidth="1"/>
    <col min="10759" max="10759" width="7.42578125" style="28" customWidth="1"/>
    <col min="10760" max="10760" width="7.5703125" style="28" customWidth="1"/>
    <col min="10761" max="11007" width="9.140625" style="28"/>
    <col min="11008" max="11008" width="11.42578125" style="28" customWidth="1"/>
    <col min="11009" max="11009" width="12.28515625" style="28" customWidth="1"/>
    <col min="11010" max="11010" width="10.5703125" style="28" customWidth="1"/>
    <col min="11011" max="11011" width="10.28515625" style="28" customWidth="1"/>
    <col min="11012" max="11012" width="8" style="28" customWidth="1"/>
    <col min="11013" max="11013" width="9.42578125" style="28" customWidth="1"/>
    <col min="11014" max="11014" width="11" style="28" customWidth="1"/>
    <col min="11015" max="11015" width="7.42578125" style="28" customWidth="1"/>
    <col min="11016" max="11016" width="7.5703125" style="28" customWidth="1"/>
    <col min="11017" max="11263" width="9.140625" style="28"/>
    <col min="11264" max="11264" width="11.42578125" style="28" customWidth="1"/>
    <col min="11265" max="11265" width="12.28515625" style="28" customWidth="1"/>
    <col min="11266" max="11266" width="10.5703125" style="28" customWidth="1"/>
    <col min="11267" max="11267" width="10.28515625" style="28" customWidth="1"/>
    <col min="11268" max="11268" width="8" style="28" customWidth="1"/>
    <col min="11269" max="11269" width="9.42578125" style="28" customWidth="1"/>
    <col min="11270" max="11270" width="11" style="28" customWidth="1"/>
    <col min="11271" max="11271" width="7.42578125" style="28" customWidth="1"/>
    <col min="11272" max="11272" width="7.5703125" style="28" customWidth="1"/>
    <col min="11273" max="11519" width="9.140625" style="28"/>
    <col min="11520" max="11520" width="11.42578125" style="28" customWidth="1"/>
    <col min="11521" max="11521" width="12.28515625" style="28" customWidth="1"/>
    <col min="11522" max="11522" width="10.5703125" style="28" customWidth="1"/>
    <col min="11523" max="11523" width="10.28515625" style="28" customWidth="1"/>
    <col min="11524" max="11524" width="8" style="28" customWidth="1"/>
    <col min="11525" max="11525" width="9.42578125" style="28" customWidth="1"/>
    <col min="11526" max="11526" width="11" style="28" customWidth="1"/>
    <col min="11527" max="11527" width="7.42578125" style="28" customWidth="1"/>
    <col min="11528" max="11528" width="7.5703125" style="28" customWidth="1"/>
    <col min="11529" max="11775" width="9.140625" style="28"/>
    <col min="11776" max="11776" width="11.42578125" style="28" customWidth="1"/>
    <col min="11777" max="11777" width="12.28515625" style="28" customWidth="1"/>
    <col min="11778" max="11778" width="10.5703125" style="28" customWidth="1"/>
    <col min="11779" max="11779" width="10.28515625" style="28" customWidth="1"/>
    <col min="11780" max="11780" width="8" style="28" customWidth="1"/>
    <col min="11781" max="11781" width="9.42578125" style="28" customWidth="1"/>
    <col min="11782" max="11782" width="11" style="28" customWidth="1"/>
    <col min="11783" max="11783" width="7.42578125" style="28" customWidth="1"/>
    <col min="11784" max="11784" width="7.5703125" style="28" customWidth="1"/>
    <col min="11785" max="12031" width="9.140625" style="28"/>
    <col min="12032" max="12032" width="11.42578125" style="28" customWidth="1"/>
    <col min="12033" max="12033" width="12.28515625" style="28" customWidth="1"/>
    <col min="12034" max="12034" width="10.5703125" style="28" customWidth="1"/>
    <col min="12035" max="12035" width="10.28515625" style="28" customWidth="1"/>
    <col min="12036" max="12036" width="8" style="28" customWidth="1"/>
    <col min="12037" max="12037" width="9.42578125" style="28" customWidth="1"/>
    <col min="12038" max="12038" width="11" style="28" customWidth="1"/>
    <col min="12039" max="12039" width="7.42578125" style="28" customWidth="1"/>
    <col min="12040" max="12040" width="7.5703125" style="28" customWidth="1"/>
    <col min="12041" max="12287" width="9.140625" style="28"/>
    <col min="12288" max="12288" width="11.42578125" style="28" customWidth="1"/>
    <col min="12289" max="12289" width="12.28515625" style="28" customWidth="1"/>
    <col min="12290" max="12290" width="10.5703125" style="28" customWidth="1"/>
    <col min="12291" max="12291" width="10.28515625" style="28" customWidth="1"/>
    <col min="12292" max="12292" width="8" style="28" customWidth="1"/>
    <col min="12293" max="12293" width="9.42578125" style="28" customWidth="1"/>
    <col min="12294" max="12294" width="11" style="28" customWidth="1"/>
    <col min="12295" max="12295" width="7.42578125" style="28" customWidth="1"/>
    <col min="12296" max="12296" width="7.5703125" style="28" customWidth="1"/>
    <col min="12297" max="12543" width="9.140625" style="28"/>
    <col min="12544" max="12544" width="11.42578125" style="28" customWidth="1"/>
    <col min="12545" max="12545" width="12.28515625" style="28" customWidth="1"/>
    <col min="12546" max="12546" width="10.5703125" style="28" customWidth="1"/>
    <col min="12547" max="12547" width="10.28515625" style="28" customWidth="1"/>
    <col min="12548" max="12548" width="8" style="28" customWidth="1"/>
    <col min="12549" max="12549" width="9.42578125" style="28" customWidth="1"/>
    <col min="12550" max="12550" width="11" style="28" customWidth="1"/>
    <col min="12551" max="12551" width="7.42578125" style="28" customWidth="1"/>
    <col min="12552" max="12552" width="7.5703125" style="28" customWidth="1"/>
    <col min="12553" max="12799" width="9.140625" style="28"/>
    <col min="12800" max="12800" width="11.42578125" style="28" customWidth="1"/>
    <col min="12801" max="12801" width="12.28515625" style="28" customWidth="1"/>
    <col min="12802" max="12802" width="10.5703125" style="28" customWidth="1"/>
    <col min="12803" max="12803" width="10.28515625" style="28" customWidth="1"/>
    <col min="12804" max="12804" width="8" style="28" customWidth="1"/>
    <col min="12805" max="12805" width="9.42578125" style="28" customWidth="1"/>
    <col min="12806" max="12806" width="11" style="28" customWidth="1"/>
    <col min="12807" max="12807" width="7.42578125" style="28" customWidth="1"/>
    <col min="12808" max="12808" width="7.5703125" style="28" customWidth="1"/>
    <col min="12809" max="13055" width="9.140625" style="28"/>
    <col min="13056" max="13056" width="11.42578125" style="28" customWidth="1"/>
    <col min="13057" max="13057" width="12.28515625" style="28" customWidth="1"/>
    <col min="13058" max="13058" width="10.5703125" style="28" customWidth="1"/>
    <col min="13059" max="13059" width="10.28515625" style="28" customWidth="1"/>
    <col min="13060" max="13060" width="8" style="28" customWidth="1"/>
    <col min="13061" max="13061" width="9.42578125" style="28" customWidth="1"/>
    <col min="13062" max="13062" width="11" style="28" customWidth="1"/>
    <col min="13063" max="13063" width="7.42578125" style="28" customWidth="1"/>
    <col min="13064" max="13064" width="7.5703125" style="28" customWidth="1"/>
    <col min="13065" max="13311" width="9.140625" style="28"/>
    <col min="13312" max="13312" width="11.42578125" style="28" customWidth="1"/>
    <col min="13313" max="13313" width="12.28515625" style="28" customWidth="1"/>
    <col min="13314" max="13314" width="10.5703125" style="28" customWidth="1"/>
    <col min="13315" max="13315" width="10.28515625" style="28" customWidth="1"/>
    <col min="13316" max="13316" width="8" style="28" customWidth="1"/>
    <col min="13317" max="13317" width="9.42578125" style="28" customWidth="1"/>
    <col min="13318" max="13318" width="11" style="28" customWidth="1"/>
    <col min="13319" max="13319" width="7.42578125" style="28" customWidth="1"/>
    <col min="13320" max="13320" width="7.5703125" style="28" customWidth="1"/>
    <col min="13321" max="13567" width="9.140625" style="28"/>
    <col min="13568" max="13568" width="11.42578125" style="28" customWidth="1"/>
    <col min="13569" max="13569" width="12.28515625" style="28" customWidth="1"/>
    <col min="13570" max="13570" width="10.5703125" style="28" customWidth="1"/>
    <col min="13571" max="13571" width="10.28515625" style="28" customWidth="1"/>
    <col min="13572" max="13572" width="8" style="28" customWidth="1"/>
    <col min="13573" max="13573" width="9.42578125" style="28" customWidth="1"/>
    <col min="13574" max="13574" width="11" style="28" customWidth="1"/>
    <col min="13575" max="13575" width="7.42578125" style="28" customWidth="1"/>
    <col min="13576" max="13576" width="7.5703125" style="28" customWidth="1"/>
    <col min="13577" max="13823" width="9.140625" style="28"/>
    <col min="13824" max="13824" width="11.42578125" style="28" customWidth="1"/>
    <col min="13825" max="13825" width="12.28515625" style="28" customWidth="1"/>
    <col min="13826" max="13826" width="10.5703125" style="28" customWidth="1"/>
    <col min="13827" max="13827" width="10.28515625" style="28" customWidth="1"/>
    <col min="13828" max="13828" width="8" style="28" customWidth="1"/>
    <col min="13829" max="13829" width="9.42578125" style="28" customWidth="1"/>
    <col min="13830" max="13830" width="11" style="28" customWidth="1"/>
    <col min="13831" max="13831" width="7.42578125" style="28" customWidth="1"/>
    <col min="13832" max="13832" width="7.5703125" style="28" customWidth="1"/>
    <col min="13833" max="14079" width="9.140625" style="28"/>
    <col min="14080" max="14080" width="11.42578125" style="28" customWidth="1"/>
    <col min="14081" max="14081" width="12.28515625" style="28" customWidth="1"/>
    <col min="14082" max="14082" width="10.5703125" style="28" customWidth="1"/>
    <col min="14083" max="14083" width="10.28515625" style="28" customWidth="1"/>
    <col min="14084" max="14084" width="8" style="28" customWidth="1"/>
    <col min="14085" max="14085" width="9.42578125" style="28" customWidth="1"/>
    <col min="14086" max="14086" width="11" style="28" customWidth="1"/>
    <col min="14087" max="14087" width="7.42578125" style="28" customWidth="1"/>
    <col min="14088" max="14088" width="7.5703125" style="28" customWidth="1"/>
    <col min="14089" max="14335" width="9.140625" style="28"/>
    <col min="14336" max="14336" width="11.42578125" style="28" customWidth="1"/>
    <col min="14337" max="14337" width="12.28515625" style="28" customWidth="1"/>
    <col min="14338" max="14338" width="10.5703125" style="28" customWidth="1"/>
    <col min="14339" max="14339" width="10.28515625" style="28" customWidth="1"/>
    <col min="14340" max="14340" width="8" style="28" customWidth="1"/>
    <col min="14341" max="14341" width="9.42578125" style="28" customWidth="1"/>
    <col min="14342" max="14342" width="11" style="28" customWidth="1"/>
    <col min="14343" max="14343" width="7.42578125" style="28" customWidth="1"/>
    <col min="14344" max="14344" width="7.5703125" style="28" customWidth="1"/>
    <col min="14345" max="14591" width="9.140625" style="28"/>
    <col min="14592" max="14592" width="11.42578125" style="28" customWidth="1"/>
    <col min="14593" max="14593" width="12.28515625" style="28" customWidth="1"/>
    <col min="14594" max="14594" width="10.5703125" style="28" customWidth="1"/>
    <col min="14595" max="14595" width="10.28515625" style="28" customWidth="1"/>
    <col min="14596" max="14596" width="8" style="28" customWidth="1"/>
    <col min="14597" max="14597" width="9.42578125" style="28" customWidth="1"/>
    <col min="14598" max="14598" width="11" style="28" customWidth="1"/>
    <col min="14599" max="14599" width="7.42578125" style="28" customWidth="1"/>
    <col min="14600" max="14600" width="7.5703125" style="28" customWidth="1"/>
    <col min="14601" max="14847" width="9.140625" style="28"/>
    <col min="14848" max="14848" width="11.42578125" style="28" customWidth="1"/>
    <col min="14849" max="14849" width="12.28515625" style="28" customWidth="1"/>
    <col min="14850" max="14850" width="10.5703125" style="28" customWidth="1"/>
    <col min="14851" max="14851" width="10.28515625" style="28" customWidth="1"/>
    <col min="14852" max="14852" width="8" style="28" customWidth="1"/>
    <col min="14853" max="14853" width="9.42578125" style="28" customWidth="1"/>
    <col min="14854" max="14854" width="11" style="28" customWidth="1"/>
    <col min="14855" max="14855" width="7.42578125" style="28" customWidth="1"/>
    <col min="14856" max="14856" width="7.5703125" style="28" customWidth="1"/>
    <col min="14857" max="15103" width="9.140625" style="28"/>
    <col min="15104" max="15104" width="11.42578125" style="28" customWidth="1"/>
    <col min="15105" max="15105" width="12.28515625" style="28" customWidth="1"/>
    <col min="15106" max="15106" width="10.5703125" style="28" customWidth="1"/>
    <col min="15107" max="15107" width="10.28515625" style="28" customWidth="1"/>
    <col min="15108" max="15108" width="8" style="28" customWidth="1"/>
    <col min="15109" max="15109" width="9.42578125" style="28" customWidth="1"/>
    <col min="15110" max="15110" width="11" style="28" customWidth="1"/>
    <col min="15111" max="15111" width="7.42578125" style="28" customWidth="1"/>
    <col min="15112" max="15112" width="7.5703125" style="28" customWidth="1"/>
    <col min="15113" max="15359" width="9.140625" style="28"/>
    <col min="15360" max="15360" width="11.42578125" style="28" customWidth="1"/>
    <col min="15361" max="15361" width="12.28515625" style="28" customWidth="1"/>
    <col min="15362" max="15362" width="10.5703125" style="28" customWidth="1"/>
    <col min="15363" max="15363" width="10.28515625" style="28" customWidth="1"/>
    <col min="15364" max="15364" width="8" style="28" customWidth="1"/>
    <col min="15365" max="15365" width="9.42578125" style="28" customWidth="1"/>
    <col min="15366" max="15366" width="11" style="28" customWidth="1"/>
    <col min="15367" max="15367" width="7.42578125" style="28" customWidth="1"/>
    <col min="15368" max="15368" width="7.5703125" style="28" customWidth="1"/>
    <col min="15369" max="15615" width="9.140625" style="28"/>
    <col min="15616" max="15616" width="11.42578125" style="28" customWidth="1"/>
    <col min="15617" max="15617" width="12.28515625" style="28" customWidth="1"/>
    <col min="15618" max="15618" width="10.5703125" style="28" customWidth="1"/>
    <col min="15619" max="15619" width="10.28515625" style="28" customWidth="1"/>
    <col min="15620" max="15620" width="8" style="28" customWidth="1"/>
    <col min="15621" max="15621" width="9.42578125" style="28" customWidth="1"/>
    <col min="15622" max="15622" width="11" style="28" customWidth="1"/>
    <col min="15623" max="15623" width="7.42578125" style="28" customWidth="1"/>
    <col min="15624" max="15624" width="7.5703125" style="28" customWidth="1"/>
    <col min="15625" max="15871" width="9.140625" style="28"/>
    <col min="15872" max="15872" width="11.42578125" style="28" customWidth="1"/>
    <col min="15873" max="15873" width="12.28515625" style="28" customWidth="1"/>
    <col min="15874" max="15874" width="10.5703125" style="28" customWidth="1"/>
    <col min="15875" max="15875" width="10.28515625" style="28" customWidth="1"/>
    <col min="15876" max="15876" width="8" style="28" customWidth="1"/>
    <col min="15877" max="15877" width="9.42578125" style="28" customWidth="1"/>
    <col min="15878" max="15878" width="11" style="28" customWidth="1"/>
    <col min="15879" max="15879" width="7.42578125" style="28" customWidth="1"/>
    <col min="15880" max="15880" width="7.5703125" style="28" customWidth="1"/>
    <col min="15881" max="16127" width="9.140625" style="28"/>
    <col min="16128" max="16128" width="11.42578125" style="28" customWidth="1"/>
    <col min="16129" max="16129" width="12.28515625" style="28" customWidth="1"/>
    <col min="16130" max="16130" width="10.5703125" style="28" customWidth="1"/>
    <col min="16131" max="16131" width="10.28515625" style="28" customWidth="1"/>
    <col min="16132" max="16132" width="8" style="28" customWidth="1"/>
    <col min="16133" max="16133" width="9.42578125" style="28" customWidth="1"/>
    <col min="16134" max="16134" width="11" style="28" customWidth="1"/>
    <col min="16135" max="16135" width="7.42578125" style="28" customWidth="1"/>
    <col min="16136" max="16136" width="7.5703125" style="28" customWidth="1"/>
    <col min="16137" max="16384" width="9.140625" style="28"/>
  </cols>
  <sheetData>
    <row r="1" spans="1:8" x14ac:dyDescent="0.25">
      <c r="A1" s="26" t="s">
        <v>16</v>
      </c>
      <c r="B1" s="27"/>
    </row>
    <row r="2" spans="1:8" x14ac:dyDescent="0.25">
      <c r="A2" s="26" t="s">
        <v>19</v>
      </c>
      <c r="B2" s="27"/>
    </row>
    <row r="3" spans="1:8" x14ac:dyDescent="0.25">
      <c r="A3" s="26" t="s">
        <v>17</v>
      </c>
      <c r="B3" s="27"/>
    </row>
    <row r="4" spans="1:8" ht="16.5" thickBot="1" x14ac:dyDescent="0.3">
      <c r="A4" s="238" t="s">
        <v>223</v>
      </c>
      <c r="B4" s="238"/>
      <c r="C4" s="238"/>
      <c r="D4" s="238"/>
      <c r="E4" s="238"/>
      <c r="F4" s="238"/>
      <c r="G4" s="238"/>
      <c r="H4" s="238"/>
    </row>
    <row r="5" spans="1:8" ht="39.75" thickTop="1" thickBot="1" x14ac:dyDescent="0.3">
      <c r="A5" s="157" t="s">
        <v>20</v>
      </c>
      <c r="B5" s="157"/>
      <c r="C5" s="18" t="s">
        <v>253</v>
      </c>
      <c r="D5" s="18" t="s">
        <v>10</v>
      </c>
      <c r="E5" s="6" t="s">
        <v>11</v>
      </c>
      <c r="F5" s="18" t="s">
        <v>254</v>
      </c>
      <c r="G5" s="6" t="s">
        <v>12</v>
      </c>
      <c r="H5" s="6" t="s">
        <v>12</v>
      </c>
    </row>
    <row r="6" spans="1:8" ht="15.75" thickTop="1" x14ac:dyDescent="0.25">
      <c r="A6" s="158">
        <v>1</v>
      </c>
      <c r="B6" s="159"/>
      <c r="C6" s="91">
        <v>2</v>
      </c>
      <c r="D6" s="91">
        <v>3</v>
      </c>
      <c r="E6" s="91">
        <v>4</v>
      </c>
      <c r="F6" s="91">
        <v>5</v>
      </c>
      <c r="G6" s="91" t="s">
        <v>13</v>
      </c>
      <c r="H6" s="91" t="s">
        <v>269</v>
      </c>
    </row>
    <row r="7" spans="1:8" ht="15" customHeight="1" x14ac:dyDescent="0.25">
      <c r="A7" s="222" t="s">
        <v>68</v>
      </c>
      <c r="B7" s="223"/>
      <c r="C7" s="81">
        <v>1511398.83</v>
      </c>
      <c r="D7" s="81">
        <v>1611100</v>
      </c>
      <c r="E7" s="81">
        <v>1862200</v>
      </c>
      <c r="F7" s="81">
        <v>1967497.74</v>
      </c>
      <c r="G7" s="81">
        <f>F7/C7*100</f>
        <v>130.17727028411156</v>
      </c>
      <c r="H7" s="95">
        <f>F7/E7*100</f>
        <v>105.65448072172698</v>
      </c>
    </row>
    <row r="8" spans="1:8" x14ac:dyDescent="0.25">
      <c r="A8" s="173" t="s">
        <v>219</v>
      </c>
      <c r="B8" s="173" t="s">
        <v>220</v>
      </c>
      <c r="C8" s="174">
        <v>1511398.83</v>
      </c>
      <c r="D8" s="174">
        <v>1611100</v>
      </c>
      <c r="E8" s="174">
        <v>1862200</v>
      </c>
      <c r="F8" s="174">
        <v>1967497.74</v>
      </c>
      <c r="G8" s="174">
        <f>F8/C8*100</f>
        <v>130.17727028411156</v>
      </c>
      <c r="H8" s="175">
        <f>F8/E8*100</f>
        <v>105.65448072172698</v>
      </c>
    </row>
    <row r="9" spans="1:8" ht="25.5" x14ac:dyDescent="0.25">
      <c r="A9" s="92" t="s">
        <v>221</v>
      </c>
      <c r="B9" s="92" t="s">
        <v>222</v>
      </c>
      <c r="C9" s="93">
        <v>1511398.83</v>
      </c>
      <c r="D9" s="93">
        <v>1611100</v>
      </c>
      <c r="E9" s="93">
        <v>1862200</v>
      </c>
      <c r="F9" s="93">
        <v>1967497.74</v>
      </c>
      <c r="G9" s="93">
        <f>F9/C9*100</f>
        <v>130.17727028411156</v>
      </c>
      <c r="H9" s="94">
        <f>F9/E9*100</f>
        <v>105.65448072172698</v>
      </c>
    </row>
    <row r="10" spans="1:8" x14ac:dyDescent="0.25">
      <c r="A10" s="48"/>
      <c r="B10" s="48"/>
      <c r="C10" s="48"/>
      <c r="D10" s="48"/>
      <c r="E10" s="48"/>
      <c r="F10" s="48"/>
      <c r="G10" s="48"/>
      <c r="H10" s="48"/>
    </row>
  </sheetData>
  <mergeCells count="2">
    <mergeCell ref="A4:H4"/>
    <mergeCell ref="A7:B7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I17" sqref="I17"/>
    </sheetView>
  </sheetViews>
  <sheetFormatPr defaultRowHeight="15" x14ac:dyDescent="0.25"/>
  <cols>
    <col min="1" max="1" width="8.5703125" customWidth="1"/>
    <col min="2" max="2" width="44.85546875" customWidth="1"/>
    <col min="3" max="3" width="13.85546875" customWidth="1"/>
    <col min="4" max="5" width="9.7109375" customWidth="1"/>
    <col min="6" max="6" width="14.85546875" customWidth="1"/>
    <col min="7" max="7" width="9.5703125" customWidth="1"/>
    <col min="8" max="8" width="11" customWidth="1"/>
    <col min="256" max="256" width="8.5703125" customWidth="1"/>
    <col min="257" max="257" width="44.85546875" customWidth="1"/>
    <col min="258" max="258" width="8.28515625" customWidth="1"/>
    <col min="259" max="259" width="7.28515625" customWidth="1"/>
    <col min="260" max="260" width="7.140625" customWidth="1"/>
    <col min="261" max="261" width="8.5703125" customWidth="1"/>
    <col min="262" max="262" width="8.140625" customWidth="1"/>
    <col min="263" max="263" width="8" customWidth="1"/>
    <col min="264" max="264" width="8.28515625" customWidth="1"/>
    <col min="512" max="512" width="8.5703125" customWidth="1"/>
    <col min="513" max="513" width="44.85546875" customWidth="1"/>
    <col min="514" max="514" width="8.28515625" customWidth="1"/>
    <col min="515" max="515" width="7.28515625" customWidth="1"/>
    <col min="516" max="516" width="7.140625" customWidth="1"/>
    <col min="517" max="517" width="8.5703125" customWidth="1"/>
    <col min="518" max="518" width="8.140625" customWidth="1"/>
    <col min="519" max="519" width="8" customWidth="1"/>
    <col min="520" max="520" width="8.28515625" customWidth="1"/>
    <col min="768" max="768" width="8.5703125" customWidth="1"/>
    <col min="769" max="769" width="44.85546875" customWidth="1"/>
    <col min="770" max="770" width="8.28515625" customWidth="1"/>
    <col min="771" max="771" width="7.28515625" customWidth="1"/>
    <col min="772" max="772" width="7.140625" customWidth="1"/>
    <col min="773" max="773" width="8.5703125" customWidth="1"/>
    <col min="774" max="774" width="8.140625" customWidth="1"/>
    <col min="775" max="775" width="8" customWidth="1"/>
    <col min="776" max="776" width="8.28515625" customWidth="1"/>
    <col min="1024" max="1024" width="8.5703125" customWidth="1"/>
    <col min="1025" max="1025" width="44.85546875" customWidth="1"/>
    <col min="1026" max="1026" width="8.28515625" customWidth="1"/>
    <col min="1027" max="1027" width="7.28515625" customWidth="1"/>
    <col min="1028" max="1028" width="7.140625" customWidth="1"/>
    <col min="1029" max="1029" width="8.5703125" customWidth="1"/>
    <col min="1030" max="1030" width="8.140625" customWidth="1"/>
    <col min="1031" max="1031" width="8" customWidth="1"/>
    <col min="1032" max="1032" width="8.28515625" customWidth="1"/>
    <col min="1280" max="1280" width="8.5703125" customWidth="1"/>
    <col min="1281" max="1281" width="44.85546875" customWidth="1"/>
    <col min="1282" max="1282" width="8.28515625" customWidth="1"/>
    <col min="1283" max="1283" width="7.28515625" customWidth="1"/>
    <col min="1284" max="1284" width="7.140625" customWidth="1"/>
    <col min="1285" max="1285" width="8.5703125" customWidth="1"/>
    <col min="1286" max="1286" width="8.140625" customWidth="1"/>
    <col min="1287" max="1287" width="8" customWidth="1"/>
    <col min="1288" max="1288" width="8.28515625" customWidth="1"/>
    <col min="1536" max="1536" width="8.5703125" customWidth="1"/>
    <col min="1537" max="1537" width="44.85546875" customWidth="1"/>
    <col min="1538" max="1538" width="8.28515625" customWidth="1"/>
    <col min="1539" max="1539" width="7.28515625" customWidth="1"/>
    <col min="1540" max="1540" width="7.140625" customWidth="1"/>
    <col min="1541" max="1541" width="8.5703125" customWidth="1"/>
    <col min="1542" max="1542" width="8.140625" customWidth="1"/>
    <col min="1543" max="1543" width="8" customWidth="1"/>
    <col min="1544" max="1544" width="8.28515625" customWidth="1"/>
    <col min="1792" max="1792" width="8.5703125" customWidth="1"/>
    <col min="1793" max="1793" width="44.85546875" customWidth="1"/>
    <col min="1794" max="1794" width="8.28515625" customWidth="1"/>
    <col min="1795" max="1795" width="7.28515625" customWidth="1"/>
    <col min="1796" max="1796" width="7.140625" customWidth="1"/>
    <col min="1797" max="1797" width="8.5703125" customWidth="1"/>
    <col min="1798" max="1798" width="8.140625" customWidth="1"/>
    <col min="1799" max="1799" width="8" customWidth="1"/>
    <col min="1800" max="1800" width="8.28515625" customWidth="1"/>
    <col min="2048" max="2048" width="8.5703125" customWidth="1"/>
    <col min="2049" max="2049" width="44.85546875" customWidth="1"/>
    <col min="2050" max="2050" width="8.28515625" customWidth="1"/>
    <col min="2051" max="2051" width="7.28515625" customWidth="1"/>
    <col min="2052" max="2052" width="7.140625" customWidth="1"/>
    <col min="2053" max="2053" width="8.5703125" customWidth="1"/>
    <col min="2054" max="2054" width="8.140625" customWidth="1"/>
    <col min="2055" max="2055" width="8" customWidth="1"/>
    <col min="2056" max="2056" width="8.28515625" customWidth="1"/>
    <col min="2304" max="2304" width="8.5703125" customWidth="1"/>
    <col min="2305" max="2305" width="44.85546875" customWidth="1"/>
    <col min="2306" max="2306" width="8.28515625" customWidth="1"/>
    <col min="2307" max="2307" width="7.28515625" customWidth="1"/>
    <col min="2308" max="2308" width="7.140625" customWidth="1"/>
    <col min="2309" max="2309" width="8.5703125" customWidth="1"/>
    <col min="2310" max="2310" width="8.140625" customWidth="1"/>
    <col min="2311" max="2311" width="8" customWidth="1"/>
    <col min="2312" max="2312" width="8.28515625" customWidth="1"/>
    <col min="2560" max="2560" width="8.5703125" customWidth="1"/>
    <col min="2561" max="2561" width="44.85546875" customWidth="1"/>
    <col min="2562" max="2562" width="8.28515625" customWidth="1"/>
    <col min="2563" max="2563" width="7.28515625" customWidth="1"/>
    <col min="2564" max="2564" width="7.140625" customWidth="1"/>
    <col min="2565" max="2565" width="8.5703125" customWidth="1"/>
    <col min="2566" max="2566" width="8.140625" customWidth="1"/>
    <col min="2567" max="2567" width="8" customWidth="1"/>
    <col min="2568" max="2568" width="8.28515625" customWidth="1"/>
    <col min="2816" max="2816" width="8.5703125" customWidth="1"/>
    <col min="2817" max="2817" width="44.85546875" customWidth="1"/>
    <col min="2818" max="2818" width="8.28515625" customWidth="1"/>
    <col min="2819" max="2819" width="7.28515625" customWidth="1"/>
    <col min="2820" max="2820" width="7.140625" customWidth="1"/>
    <col min="2821" max="2821" width="8.5703125" customWidth="1"/>
    <col min="2822" max="2822" width="8.140625" customWidth="1"/>
    <col min="2823" max="2823" width="8" customWidth="1"/>
    <col min="2824" max="2824" width="8.28515625" customWidth="1"/>
    <col min="3072" max="3072" width="8.5703125" customWidth="1"/>
    <col min="3073" max="3073" width="44.85546875" customWidth="1"/>
    <col min="3074" max="3074" width="8.28515625" customWidth="1"/>
    <col min="3075" max="3075" width="7.28515625" customWidth="1"/>
    <col min="3076" max="3076" width="7.140625" customWidth="1"/>
    <col min="3077" max="3077" width="8.5703125" customWidth="1"/>
    <col min="3078" max="3078" width="8.140625" customWidth="1"/>
    <col min="3079" max="3079" width="8" customWidth="1"/>
    <col min="3080" max="3080" width="8.28515625" customWidth="1"/>
    <col min="3328" max="3328" width="8.5703125" customWidth="1"/>
    <col min="3329" max="3329" width="44.85546875" customWidth="1"/>
    <col min="3330" max="3330" width="8.28515625" customWidth="1"/>
    <col min="3331" max="3331" width="7.28515625" customWidth="1"/>
    <col min="3332" max="3332" width="7.140625" customWidth="1"/>
    <col min="3333" max="3333" width="8.5703125" customWidth="1"/>
    <col min="3334" max="3334" width="8.140625" customWidth="1"/>
    <col min="3335" max="3335" width="8" customWidth="1"/>
    <col min="3336" max="3336" width="8.28515625" customWidth="1"/>
    <col min="3584" max="3584" width="8.5703125" customWidth="1"/>
    <col min="3585" max="3585" width="44.85546875" customWidth="1"/>
    <col min="3586" max="3586" width="8.28515625" customWidth="1"/>
    <col min="3587" max="3587" width="7.28515625" customWidth="1"/>
    <col min="3588" max="3588" width="7.140625" customWidth="1"/>
    <col min="3589" max="3589" width="8.5703125" customWidth="1"/>
    <col min="3590" max="3590" width="8.140625" customWidth="1"/>
    <col min="3591" max="3591" width="8" customWidth="1"/>
    <col min="3592" max="3592" width="8.28515625" customWidth="1"/>
    <col min="3840" max="3840" width="8.5703125" customWidth="1"/>
    <col min="3841" max="3841" width="44.85546875" customWidth="1"/>
    <col min="3842" max="3842" width="8.28515625" customWidth="1"/>
    <col min="3843" max="3843" width="7.28515625" customWidth="1"/>
    <col min="3844" max="3844" width="7.140625" customWidth="1"/>
    <col min="3845" max="3845" width="8.5703125" customWidth="1"/>
    <col min="3846" max="3846" width="8.140625" customWidth="1"/>
    <col min="3847" max="3847" width="8" customWidth="1"/>
    <col min="3848" max="3848" width="8.28515625" customWidth="1"/>
    <col min="4096" max="4096" width="8.5703125" customWidth="1"/>
    <col min="4097" max="4097" width="44.85546875" customWidth="1"/>
    <col min="4098" max="4098" width="8.28515625" customWidth="1"/>
    <col min="4099" max="4099" width="7.28515625" customWidth="1"/>
    <col min="4100" max="4100" width="7.140625" customWidth="1"/>
    <col min="4101" max="4101" width="8.5703125" customWidth="1"/>
    <col min="4102" max="4102" width="8.140625" customWidth="1"/>
    <col min="4103" max="4103" width="8" customWidth="1"/>
    <col min="4104" max="4104" width="8.28515625" customWidth="1"/>
    <col min="4352" max="4352" width="8.5703125" customWidth="1"/>
    <col min="4353" max="4353" width="44.85546875" customWidth="1"/>
    <col min="4354" max="4354" width="8.28515625" customWidth="1"/>
    <col min="4355" max="4355" width="7.28515625" customWidth="1"/>
    <col min="4356" max="4356" width="7.140625" customWidth="1"/>
    <col min="4357" max="4357" width="8.5703125" customWidth="1"/>
    <col min="4358" max="4358" width="8.140625" customWidth="1"/>
    <col min="4359" max="4359" width="8" customWidth="1"/>
    <col min="4360" max="4360" width="8.28515625" customWidth="1"/>
    <col min="4608" max="4608" width="8.5703125" customWidth="1"/>
    <col min="4609" max="4609" width="44.85546875" customWidth="1"/>
    <col min="4610" max="4610" width="8.28515625" customWidth="1"/>
    <col min="4611" max="4611" width="7.28515625" customWidth="1"/>
    <col min="4612" max="4612" width="7.140625" customWidth="1"/>
    <col min="4613" max="4613" width="8.5703125" customWidth="1"/>
    <col min="4614" max="4614" width="8.140625" customWidth="1"/>
    <col min="4615" max="4615" width="8" customWidth="1"/>
    <col min="4616" max="4616" width="8.28515625" customWidth="1"/>
    <col min="4864" max="4864" width="8.5703125" customWidth="1"/>
    <col min="4865" max="4865" width="44.85546875" customWidth="1"/>
    <col min="4866" max="4866" width="8.28515625" customWidth="1"/>
    <col min="4867" max="4867" width="7.28515625" customWidth="1"/>
    <col min="4868" max="4868" width="7.140625" customWidth="1"/>
    <col min="4869" max="4869" width="8.5703125" customWidth="1"/>
    <col min="4870" max="4870" width="8.140625" customWidth="1"/>
    <col min="4871" max="4871" width="8" customWidth="1"/>
    <col min="4872" max="4872" width="8.28515625" customWidth="1"/>
    <col min="5120" max="5120" width="8.5703125" customWidth="1"/>
    <col min="5121" max="5121" width="44.85546875" customWidth="1"/>
    <col min="5122" max="5122" width="8.28515625" customWidth="1"/>
    <col min="5123" max="5123" width="7.28515625" customWidth="1"/>
    <col min="5124" max="5124" width="7.140625" customWidth="1"/>
    <col min="5125" max="5125" width="8.5703125" customWidth="1"/>
    <col min="5126" max="5126" width="8.140625" customWidth="1"/>
    <col min="5127" max="5127" width="8" customWidth="1"/>
    <col min="5128" max="5128" width="8.28515625" customWidth="1"/>
    <col min="5376" max="5376" width="8.5703125" customWidth="1"/>
    <col min="5377" max="5377" width="44.85546875" customWidth="1"/>
    <col min="5378" max="5378" width="8.28515625" customWidth="1"/>
    <col min="5379" max="5379" width="7.28515625" customWidth="1"/>
    <col min="5380" max="5380" width="7.140625" customWidth="1"/>
    <col min="5381" max="5381" width="8.5703125" customWidth="1"/>
    <col min="5382" max="5382" width="8.140625" customWidth="1"/>
    <col min="5383" max="5383" width="8" customWidth="1"/>
    <col min="5384" max="5384" width="8.28515625" customWidth="1"/>
    <col min="5632" max="5632" width="8.5703125" customWidth="1"/>
    <col min="5633" max="5633" width="44.85546875" customWidth="1"/>
    <col min="5634" max="5634" width="8.28515625" customWidth="1"/>
    <col min="5635" max="5635" width="7.28515625" customWidth="1"/>
    <col min="5636" max="5636" width="7.140625" customWidth="1"/>
    <col min="5637" max="5637" width="8.5703125" customWidth="1"/>
    <col min="5638" max="5638" width="8.140625" customWidth="1"/>
    <col min="5639" max="5639" width="8" customWidth="1"/>
    <col min="5640" max="5640" width="8.28515625" customWidth="1"/>
    <col min="5888" max="5888" width="8.5703125" customWidth="1"/>
    <col min="5889" max="5889" width="44.85546875" customWidth="1"/>
    <col min="5890" max="5890" width="8.28515625" customWidth="1"/>
    <col min="5891" max="5891" width="7.28515625" customWidth="1"/>
    <col min="5892" max="5892" width="7.140625" customWidth="1"/>
    <col min="5893" max="5893" width="8.5703125" customWidth="1"/>
    <col min="5894" max="5894" width="8.140625" customWidth="1"/>
    <col min="5895" max="5895" width="8" customWidth="1"/>
    <col min="5896" max="5896" width="8.28515625" customWidth="1"/>
    <col min="6144" max="6144" width="8.5703125" customWidth="1"/>
    <col min="6145" max="6145" width="44.85546875" customWidth="1"/>
    <col min="6146" max="6146" width="8.28515625" customWidth="1"/>
    <col min="6147" max="6147" width="7.28515625" customWidth="1"/>
    <col min="6148" max="6148" width="7.140625" customWidth="1"/>
    <col min="6149" max="6149" width="8.5703125" customWidth="1"/>
    <col min="6150" max="6150" width="8.140625" customWidth="1"/>
    <col min="6151" max="6151" width="8" customWidth="1"/>
    <col min="6152" max="6152" width="8.28515625" customWidth="1"/>
    <col min="6400" max="6400" width="8.5703125" customWidth="1"/>
    <col min="6401" max="6401" width="44.85546875" customWidth="1"/>
    <col min="6402" max="6402" width="8.28515625" customWidth="1"/>
    <col min="6403" max="6403" width="7.28515625" customWidth="1"/>
    <col min="6404" max="6404" width="7.140625" customWidth="1"/>
    <col min="6405" max="6405" width="8.5703125" customWidth="1"/>
    <col min="6406" max="6406" width="8.140625" customWidth="1"/>
    <col min="6407" max="6407" width="8" customWidth="1"/>
    <col min="6408" max="6408" width="8.28515625" customWidth="1"/>
    <col min="6656" max="6656" width="8.5703125" customWidth="1"/>
    <col min="6657" max="6657" width="44.85546875" customWidth="1"/>
    <col min="6658" max="6658" width="8.28515625" customWidth="1"/>
    <col min="6659" max="6659" width="7.28515625" customWidth="1"/>
    <col min="6660" max="6660" width="7.140625" customWidth="1"/>
    <col min="6661" max="6661" width="8.5703125" customWidth="1"/>
    <col min="6662" max="6662" width="8.140625" customWidth="1"/>
    <col min="6663" max="6663" width="8" customWidth="1"/>
    <col min="6664" max="6664" width="8.28515625" customWidth="1"/>
    <col min="6912" max="6912" width="8.5703125" customWidth="1"/>
    <col min="6913" max="6913" width="44.85546875" customWidth="1"/>
    <col min="6914" max="6914" width="8.28515625" customWidth="1"/>
    <col min="6915" max="6915" width="7.28515625" customWidth="1"/>
    <col min="6916" max="6916" width="7.140625" customWidth="1"/>
    <col min="6917" max="6917" width="8.5703125" customWidth="1"/>
    <col min="6918" max="6918" width="8.140625" customWidth="1"/>
    <col min="6919" max="6919" width="8" customWidth="1"/>
    <col min="6920" max="6920" width="8.28515625" customWidth="1"/>
    <col min="7168" max="7168" width="8.5703125" customWidth="1"/>
    <col min="7169" max="7169" width="44.85546875" customWidth="1"/>
    <col min="7170" max="7170" width="8.28515625" customWidth="1"/>
    <col min="7171" max="7171" width="7.28515625" customWidth="1"/>
    <col min="7172" max="7172" width="7.140625" customWidth="1"/>
    <col min="7173" max="7173" width="8.5703125" customWidth="1"/>
    <col min="7174" max="7174" width="8.140625" customWidth="1"/>
    <col min="7175" max="7175" width="8" customWidth="1"/>
    <col min="7176" max="7176" width="8.28515625" customWidth="1"/>
    <col min="7424" max="7424" width="8.5703125" customWidth="1"/>
    <col min="7425" max="7425" width="44.85546875" customWidth="1"/>
    <col min="7426" max="7426" width="8.28515625" customWidth="1"/>
    <col min="7427" max="7427" width="7.28515625" customWidth="1"/>
    <col min="7428" max="7428" width="7.140625" customWidth="1"/>
    <col min="7429" max="7429" width="8.5703125" customWidth="1"/>
    <col min="7430" max="7430" width="8.140625" customWidth="1"/>
    <col min="7431" max="7431" width="8" customWidth="1"/>
    <col min="7432" max="7432" width="8.28515625" customWidth="1"/>
    <col min="7680" max="7680" width="8.5703125" customWidth="1"/>
    <col min="7681" max="7681" width="44.85546875" customWidth="1"/>
    <col min="7682" max="7682" width="8.28515625" customWidth="1"/>
    <col min="7683" max="7683" width="7.28515625" customWidth="1"/>
    <col min="7684" max="7684" width="7.140625" customWidth="1"/>
    <col min="7685" max="7685" width="8.5703125" customWidth="1"/>
    <col min="7686" max="7686" width="8.140625" customWidth="1"/>
    <col min="7687" max="7687" width="8" customWidth="1"/>
    <col min="7688" max="7688" width="8.28515625" customWidth="1"/>
    <col min="7936" max="7936" width="8.5703125" customWidth="1"/>
    <col min="7937" max="7937" width="44.85546875" customWidth="1"/>
    <col min="7938" max="7938" width="8.28515625" customWidth="1"/>
    <col min="7939" max="7939" width="7.28515625" customWidth="1"/>
    <col min="7940" max="7940" width="7.140625" customWidth="1"/>
    <col min="7941" max="7941" width="8.5703125" customWidth="1"/>
    <col min="7942" max="7942" width="8.140625" customWidth="1"/>
    <col min="7943" max="7943" width="8" customWidth="1"/>
    <col min="7944" max="7944" width="8.28515625" customWidth="1"/>
    <col min="8192" max="8192" width="8.5703125" customWidth="1"/>
    <col min="8193" max="8193" width="44.85546875" customWidth="1"/>
    <col min="8194" max="8194" width="8.28515625" customWidth="1"/>
    <col min="8195" max="8195" width="7.28515625" customWidth="1"/>
    <col min="8196" max="8196" width="7.140625" customWidth="1"/>
    <col min="8197" max="8197" width="8.5703125" customWidth="1"/>
    <col min="8198" max="8198" width="8.140625" customWidth="1"/>
    <col min="8199" max="8199" width="8" customWidth="1"/>
    <col min="8200" max="8200" width="8.28515625" customWidth="1"/>
    <col min="8448" max="8448" width="8.5703125" customWidth="1"/>
    <col min="8449" max="8449" width="44.85546875" customWidth="1"/>
    <col min="8450" max="8450" width="8.28515625" customWidth="1"/>
    <col min="8451" max="8451" width="7.28515625" customWidth="1"/>
    <col min="8452" max="8452" width="7.140625" customWidth="1"/>
    <col min="8453" max="8453" width="8.5703125" customWidth="1"/>
    <col min="8454" max="8454" width="8.140625" customWidth="1"/>
    <col min="8455" max="8455" width="8" customWidth="1"/>
    <col min="8456" max="8456" width="8.28515625" customWidth="1"/>
    <col min="8704" max="8704" width="8.5703125" customWidth="1"/>
    <col min="8705" max="8705" width="44.85546875" customWidth="1"/>
    <col min="8706" max="8706" width="8.28515625" customWidth="1"/>
    <col min="8707" max="8707" width="7.28515625" customWidth="1"/>
    <col min="8708" max="8708" width="7.140625" customWidth="1"/>
    <col min="8709" max="8709" width="8.5703125" customWidth="1"/>
    <col min="8710" max="8710" width="8.140625" customWidth="1"/>
    <col min="8711" max="8711" width="8" customWidth="1"/>
    <col min="8712" max="8712" width="8.28515625" customWidth="1"/>
    <col min="8960" max="8960" width="8.5703125" customWidth="1"/>
    <col min="8961" max="8961" width="44.85546875" customWidth="1"/>
    <col min="8962" max="8962" width="8.28515625" customWidth="1"/>
    <col min="8963" max="8963" width="7.28515625" customWidth="1"/>
    <col min="8964" max="8964" width="7.140625" customWidth="1"/>
    <col min="8965" max="8965" width="8.5703125" customWidth="1"/>
    <col min="8966" max="8966" width="8.140625" customWidth="1"/>
    <col min="8967" max="8967" width="8" customWidth="1"/>
    <col min="8968" max="8968" width="8.28515625" customWidth="1"/>
    <col min="9216" max="9216" width="8.5703125" customWidth="1"/>
    <col min="9217" max="9217" width="44.85546875" customWidth="1"/>
    <col min="9218" max="9218" width="8.28515625" customWidth="1"/>
    <col min="9219" max="9219" width="7.28515625" customWidth="1"/>
    <col min="9220" max="9220" width="7.140625" customWidth="1"/>
    <col min="9221" max="9221" width="8.5703125" customWidth="1"/>
    <col min="9222" max="9222" width="8.140625" customWidth="1"/>
    <col min="9223" max="9223" width="8" customWidth="1"/>
    <col min="9224" max="9224" width="8.28515625" customWidth="1"/>
    <col min="9472" max="9472" width="8.5703125" customWidth="1"/>
    <col min="9473" max="9473" width="44.85546875" customWidth="1"/>
    <col min="9474" max="9474" width="8.28515625" customWidth="1"/>
    <col min="9475" max="9475" width="7.28515625" customWidth="1"/>
    <col min="9476" max="9476" width="7.140625" customWidth="1"/>
    <col min="9477" max="9477" width="8.5703125" customWidth="1"/>
    <col min="9478" max="9478" width="8.140625" customWidth="1"/>
    <col min="9479" max="9479" width="8" customWidth="1"/>
    <col min="9480" max="9480" width="8.28515625" customWidth="1"/>
    <col min="9728" max="9728" width="8.5703125" customWidth="1"/>
    <col min="9729" max="9729" width="44.85546875" customWidth="1"/>
    <col min="9730" max="9730" width="8.28515625" customWidth="1"/>
    <col min="9731" max="9731" width="7.28515625" customWidth="1"/>
    <col min="9732" max="9732" width="7.140625" customWidth="1"/>
    <col min="9733" max="9733" width="8.5703125" customWidth="1"/>
    <col min="9734" max="9734" width="8.140625" customWidth="1"/>
    <col min="9735" max="9735" width="8" customWidth="1"/>
    <col min="9736" max="9736" width="8.28515625" customWidth="1"/>
    <col min="9984" max="9984" width="8.5703125" customWidth="1"/>
    <col min="9985" max="9985" width="44.85546875" customWidth="1"/>
    <col min="9986" max="9986" width="8.28515625" customWidth="1"/>
    <col min="9987" max="9987" width="7.28515625" customWidth="1"/>
    <col min="9988" max="9988" width="7.140625" customWidth="1"/>
    <col min="9989" max="9989" width="8.5703125" customWidth="1"/>
    <col min="9990" max="9990" width="8.140625" customWidth="1"/>
    <col min="9991" max="9991" width="8" customWidth="1"/>
    <col min="9992" max="9992" width="8.28515625" customWidth="1"/>
    <col min="10240" max="10240" width="8.5703125" customWidth="1"/>
    <col min="10241" max="10241" width="44.85546875" customWidth="1"/>
    <col min="10242" max="10242" width="8.28515625" customWidth="1"/>
    <col min="10243" max="10243" width="7.28515625" customWidth="1"/>
    <col min="10244" max="10244" width="7.140625" customWidth="1"/>
    <col min="10245" max="10245" width="8.5703125" customWidth="1"/>
    <col min="10246" max="10246" width="8.140625" customWidth="1"/>
    <col min="10247" max="10247" width="8" customWidth="1"/>
    <col min="10248" max="10248" width="8.28515625" customWidth="1"/>
    <col min="10496" max="10496" width="8.5703125" customWidth="1"/>
    <col min="10497" max="10497" width="44.85546875" customWidth="1"/>
    <col min="10498" max="10498" width="8.28515625" customWidth="1"/>
    <col min="10499" max="10499" width="7.28515625" customWidth="1"/>
    <col min="10500" max="10500" width="7.140625" customWidth="1"/>
    <col min="10501" max="10501" width="8.5703125" customWidth="1"/>
    <col min="10502" max="10502" width="8.140625" customWidth="1"/>
    <col min="10503" max="10503" width="8" customWidth="1"/>
    <col min="10504" max="10504" width="8.28515625" customWidth="1"/>
    <col min="10752" max="10752" width="8.5703125" customWidth="1"/>
    <col min="10753" max="10753" width="44.85546875" customWidth="1"/>
    <col min="10754" max="10754" width="8.28515625" customWidth="1"/>
    <col min="10755" max="10755" width="7.28515625" customWidth="1"/>
    <col min="10756" max="10756" width="7.140625" customWidth="1"/>
    <col min="10757" max="10757" width="8.5703125" customWidth="1"/>
    <col min="10758" max="10758" width="8.140625" customWidth="1"/>
    <col min="10759" max="10759" width="8" customWidth="1"/>
    <col min="10760" max="10760" width="8.28515625" customWidth="1"/>
    <col min="11008" max="11008" width="8.5703125" customWidth="1"/>
    <col min="11009" max="11009" width="44.85546875" customWidth="1"/>
    <col min="11010" max="11010" width="8.28515625" customWidth="1"/>
    <col min="11011" max="11011" width="7.28515625" customWidth="1"/>
    <col min="11012" max="11012" width="7.140625" customWidth="1"/>
    <col min="11013" max="11013" width="8.5703125" customWidth="1"/>
    <col min="11014" max="11014" width="8.140625" customWidth="1"/>
    <col min="11015" max="11015" width="8" customWidth="1"/>
    <col min="11016" max="11016" width="8.28515625" customWidth="1"/>
    <col min="11264" max="11264" width="8.5703125" customWidth="1"/>
    <col min="11265" max="11265" width="44.85546875" customWidth="1"/>
    <col min="11266" max="11266" width="8.28515625" customWidth="1"/>
    <col min="11267" max="11267" width="7.28515625" customWidth="1"/>
    <col min="11268" max="11268" width="7.140625" customWidth="1"/>
    <col min="11269" max="11269" width="8.5703125" customWidth="1"/>
    <col min="11270" max="11270" width="8.140625" customWidth="1"/>
    <col min="11271" max="11271" width="8" customWidth="1"/>
    <col min="11272" max="11272" width="8.28515625" customWidth="1"/>
    <col min="11520" max="11520" width="8.5703125" customWidth="1"/>
    <col min="11521" max="11521" width="44.85546875" customWidth="1"/>
    <col min="11522" max="11522" width="8.28515625" customWidth="1"/>
    <col min="11523" max="11523" width="7.28515625" customWidth="1"/>
    <col min="11524" max="11524" width="7.140625" customWidth="1"/>
    <col min="11525" max="11525" width="8.5703125" customWidth="1"/>
    <col min="11526" max="11526" width="8.140625" customWidth="1"/>
    <col min="11527" max="11527" width="8" customWidth="1"/>
    <col min="11528" max="11528" width="8.28515625" customWidth="1"/>
    <col min="11776" max="11776" width="8.5703125" customWidth="1"/>
    <col min="11777" max="11777" width="44.85546875" customWidth="1"/>
    <col min="11778" max="11778" width="8.28515625" customWidth="1"/>
    <col min="11779" max="11779" width="7.28515625" customWidth="1"/>
    <col min="11780" max="11780" width="7.140625" customWidth="1"/>
    <col min="11781" max="11781" width="8.5703125" customWidth="1"/>
    <col min="11782" max="11782" width="8.140625" customWidth="1"/>
    <col min="11783" max="11783" width="8" customWidth="1"/>
    <col min="11784" max="11784" width="8.28515625" customWidth="1"/>
    <col min="12032" max="12032" width="8.5703125" customWidth="1"/>
    <col min="12033" max="12033" width="44.85546875" customWidth="1"/>
    <col min="12034" max="12034" width="8.28515625" customWidth="1"/>
    <col min="12035" max="12035" width="7.28515625" customWidth="1"/>
    <col min="12036" max="12036" width="7.140625" customWidth="1"/>
    <col min="12037" max="12037" width="8.5703125" customWidth="1"/>
    <col min="12038" max="12038" width="8.140625" customWidth="1"/>
    <col min="12039" max="12039" width="8" customWidth="1"/>
    <col min="12040" max="12040" width="8.28515625" customWidth="1"/>
    <col min="12288" max="12288" width="8.5703125" customWidth="1"/>
    <col min="12289" max="12289" width="44.85546875" customWidth="1"/>
    <col min="12290" max="12290" width="8.28515625" customWidth="1"/>
    <col min="12291" max="12291" width="7.28515625" customWidth="1"/>
    <col min="12292" max="12292" width="7.140625" customWidth="1"/>
    <col min="12293" max="12293" width="8.5703125" customWidth="1"/>
    <col min="12294" max="12294" width="8.140625" customWidth="1"/>
    <col min="12295" max="12295" width="8" customWidth="1"/>
    <col min="12296" max="12296" width="8.28515625" customWidth="1"/>
    <col min="12544" max="12544" width="8.5703125" customWidth="1"/>
    <col min="12545" max="12545" width="44.85546875" customWidth="1"/>
    <col min="12546" max="12546" width="8.28515625" customWidth="1"/>
    <col min="12547" max="12547" width="7.28515625" customWidth="1"/>
    <col min="12548" max="12548" width="7.140625" customWidth="1"/>
    <col min="12549" max="12549" width="8.5703125" customWidth="1"/>
    <col min="12550" max="12550" width="8.140625" customWidth="1"/>
    <col min="12551" max="12551" width="8" customWidth="1"/>
    <col min="12552" max="12552" width="8.28515625" customWidth="1"/>
    <col min="12800" max="12800" width="8.5703125" customWidth="1"/>
    <col min="12801" max="12801" width="44.85546875" customWidth="1"/>
    <col min="12802" max="12802" width="8.28515625" customWidth="1"/>
    <col min="12803" max="12803" width="7.28515625" customWidth="1"/>
    <col min="12804" max="12804" width="7.140625" customWidth="1"/>
    <col min="12805" max="12805" width="8.5703125" customWidth="1"/>
    <col min="12806" max="12806" width="8.140625" customWidth="1"/>
    <col min="12807" max="12807" width="8" customWidth="1"/>
    <col min="12808" max="12808" width="8.28515625" customWidth="1"/>
    <col min="13056" max="13056" width="8.5703125" customWidth="1"/>
    <col min="13057" max="13057" width="44.85546875" customWidth="1"/>
    <col min="13058" max="13058" width="8.28515625" customWidth="1"/>
    <col min="13059" max="13059" width="7.28515625" customWidth="1"/>
    <col min="13060" max="13060" width="7.140625" customWidth="1"/>
    <col min="13061" max="13061" width="8.5703125" customWidth="1"/>
    <col min="13062" max="13062" width="8.140625" customWidth="1"/>
    <col min="13063" max="13063" width="8" customWidth="1"/>
    <col min="13064" max="13064" width="8.28515625" customWidth="1"/>
    <col min="13312" max="13312" width="8.5703125" customWidth="1"/>
    <col min="13313" max="13313" width="44.85546875" customWidth="1"/>
    <col min="13314" max="13314" width="8.28515625" customWidth="1"/>
    <col min="13315" max="13315" width="7.28515625" customWidth="1"/>
    <col min="13316" max="13316" width="7.140625" customWidth="1"/>
    <col min="13317" max="13317" width="8.5703125" customWidth="1"/>
    <col min="13318" max="13318" width="8.140625" customWidth="1"/>
    <col min="13319" max="13319" width="8" customWidth="1"/>
    <col min="13320" max="13320" width="8.28515625" customWidth="1"/>
    <col min="13568" max="13568" width="8.5703125" customWidth="1"/>
    <col min="13569" max="13569" width="44.85546875" customWidth="1"/>
    <col min="13570" max="13570" width="8.28515625" customWidth="1"/>
    <col min="13571" max="13571" width="7.28515625" customWidth="1"/>
    <col min="13572" max="13572" width="7.140625" customWidth="1"/>
    <col min="13573" max="13573" width="8.5703125" customWidth="1"/>
    <col min="13574" max="13574" width="8.140625" customWidth="1"/>
    <col min="13575" max="13575" width="8" customWidth="1"/>
    <col min="13576" max="13576" width="8.28515625" customWidth="1"/>
    <col min="13824" max="13824" width="8.5703125" customWidth="1"/>
    <col min="13825" max="13825" width="44.85546875" customWidth="1"/>
    <col min="13826" max="13826" width="8.28515625" customWidth="1"/>
    <col min="13827" max="13827" width="7.28515625" customWidth="1"/>
    <col min="13828" max="13828" width="7.140625" customWidth="1"/>
    <col min="13829" max="13829" width="8.5703125" customWidth="1"/>
    <col min="13830" max="13830" width="8.140625" customWidth="1"/>
    <col min="13831" max="13831" width="8" customWidth="1"/>
    <col min="13832" max="13832" width="8.28515625" customWidth="1"/>
    <col min="14080" max="14080" width="8.5703125" customWidth="1"/>
    <col min="14081" max="14081" width="44.85546875" customWidth="1"/>
    <col min="14082" max="14082" width="8.28515625" customWidth="1"/>
    <col min="14083" max="14083" width="7.28515625" customWidth="1"/>
    <col min="14084" max="14084" width="7.140625" customWidth="1"/>
    <col min="14085" max="14085" width="8.5703125" customWidth="1"/>
    <col min="14086" max="14086" width="8.140625" customWidth="1"/>
    <col min="14087" max="14087" width="8" customWidth="1"/>
    <col min="14088" max="14088" width="8.28515625" customWidth="1"/>
    <col min="14336" max="14336" width="8.5703125" customWidth="1"/>
    <col min="14337" max="14337" width="44.85546875" customWidth="1"/>
    <col min="14338" max="14338" width="8.28515625" customWidth="1"/>
    <col min="14339" max="14339" width="7.28515625" customWidth="1"/>
    <col min="14340" max="14340" width="7.140625" customWidth="1"/>
    <col min="14341" max="14341" width="8.5703125" customWidth="1"/>
    <col min="14342" max="14342" width="8.140625" customWidth="1"/>
    <col min="14343" max="14343" width="8" customWidth="1"/>
    <col min="14344" max="14344" width="8.28515625" customWidth="1"/>
    <col min="14592" max="14592" width="8.5703125" customWidth="1"/>
    <col min="14593" max="14593" width="44.85546875" customWidth="1"/>
    <col min="14594" max="14594" width="8.28515625" customWidth="1"/>
    <col min="14595" max="14595" width="7.28515625" customWidth="1"/>
    <col min="14596" max="14596" width="7.140625" customWidth="1"/>
    <col min="14597" max="14597" width="8.5703125" customWidth="1"/>
    <col min="14598" max="14598" width="8.140625" customWidth="1"/>
    <col min="14599" max="14599" width="8" customWidth="1"/>
    <col min="14600" max="14600" width="8.28515625" customWidth="1"/>
    <col min="14848" max="14848" width="8.5703125" customWidth="1"/>
    <col min="14849" max="14849" width="44.85546875" customWidth="1"/>
    <col min="14850" max="14850" width="8.28515625" customWidth="1"/>
    <col min="14851" max="14851" width="7.28515625" customWidth="1"/>
    <col min="14852" max="14852" width="7.140625" customWidth="1"/>
    <col min="14853" max="14853" width="8.5703125" customWidth="1"/>
    <col min="14854" max="14854" width="8.140625" customWidth="1"/>
    <col min="14855" max="14855" width="8" customWidth="1"/>
    <col min="14856" max="14856" width="8.28515625" customWidth="1"/>
    <col min="15104" max="15104" width="8.5703125" customWidth="1"/>
    <col min="15105" max="15105" width="44.85546875" customWidth="1"/>
    <col min="15106" max="15106" width="8.28515625" customWidth="1"/>
    <col min="15107" max="15107" width="7.28515625" customWidth="1"/>
    <col min="15108" max="15108" width="7.140625" customWidth="1"/>
    <col min="15109" max="15109" width="8.5703125" customWidth="1"/>
    <col min="15110" max="15110" width="8.140625" customWidth="1"/>
    <col min="15111" max="15111" width="8" customWidth="1"/>
    <col min="15112" max="15112" width="8.28515625" customWidth="1"/>
    <col min="15360" max="15360" width="8.5703125" customWidth="1"/>
    <col min="15361" max="15361" width="44.85546875" customWidth="1"/>
    <col min="15362" max="15362" width="8.28515625" customWidth="1"/>
    <col min="15363" max="15363" width="7.28515625" customWidth="1"/>
    <col min="15364" max="15364" width="7.140625" customWidth="1"/>
    <col min="15365" max="15365" width="8.5703125" customWidth="1"/>
    <col min="15366" max="15366" width="8.140625" customWidth="1"/>
    <col min="15367" max="15367" width="8" customWidth="1"/>
    <col min="15368" max="15368" width="8.28515625" customWidth="1"/>
    <col min="15616" max="15616" width="8.5703125" customWidth="1"/>
    <col min="15617" max="15617" width="44.85546875" customWidth="1"/>
    <col min="15618" max="15618" width="8.28515625" customWidth="1"/>
    <col min="15619" max="15619" width="7.28515625" customWidth="1"/>
    <col min="15620" max="15620" width="7.140625" customWidth="1"/>
    <col min="15621" max="15621" width="8.5703125" customWidth="1"/>
    <col min="15622" max="15622" width="8.140625" customWidth="1"/>
    <col min="15623" max="15623" width="8" customWidth="1"/>
    <col min="15624" max="15624" width="8.28515625" customWidth="1"/>
    <col min="15872" max="15872" width="8.5703125" customWidth="1"/>
    <col min="15873" max="15873" width="44.85546875" customWidth="1"/>
    <col min="15874" max="15874" width="8.28515625" customWidth="1"/>
    <col min="15875" max="15875" width="7.28515625" customWidth="1"/>
    <col min="15876" max="15876" width="7.140625" customWidth="1"/>
    <col min="15877" max="15877" width="8.5703125" customWidth="1"/>
    <col min="15878" max="15878" width="8.140625" customWidth="1"/>
    <col min="15879" max="15879" width="8" customWidth="1"/>
    <col min="15880" max="15880" width="8.28515625" customWidth="1"/>
    <col min="16128" max="16128" width="8.5703125" customWidth="1"/>
    <col min="16129" max="16129" width="44.85546875" customWidth="1"/>
    <col min="16130" max="16130" width="8.28515625" customWidth="1"/>
    <col min="16131" max="16131" width="7.28515625" customWidth="1"/>
    <col min="16132" max="16132" width="7.140625" customWidth="1"/>
    <col min="16133" max="16133" width="8.5703125" customWidth="1"/>
    <col min="16134" max="16134" width="8.140625" customWidth="1"/>
    <col min="16135" max="16135" width="8" customWidth="1"/>
    <col min="16136" max="16136" width="8.28515625" customWidth="1"/>
  </cols>
  <sheetData>
    <row r="1" spans="1:8" x14ac:dyDescent="0.25">
      <c r="A1" s="21" t="s">
        <v>16</v>
      </c>
      <c r="B1" s="25"/>
    </row>
    <row r="2" spans="1:8" x14ac:dyDescent="0.25">
      <c r="A2" s="21" t="s">
        <v>19</v>
      </c>
      <c r="B2" s="25"/>
    </row>
    <row r="3" spans="1:8" x14ac:dyDescent="0.25">
      <c r="A3" s="21" t="s">
        <v>17</v>
      </c>
      <c r="B3" s="25"/>
    </row>
    <row r="4" spans="1:8" ht="16.5" thickBot="1" x14ac:dyDescent="0.3">
      <c r="A4" s="238" t="s">
        <v>224</v>
      </c>
      <c r="B4" s="238"/>
      <c r="C4" s="238"/>
      <c r="D4" s="238"/>
      <c r="E4" s="238"/>
      <c r="F4" s="238"/>
      <c r="G4" s="238"/>
      <c r="H4" s="238"/>
    </row>
    <row r="5" spans="1:8" ht="45" customHeight="1" thickTop="1" thickBot="1" x14ac:dyDescent="0.3">
      <c r="A5" s="231" t="s">
        <v>20</v>
      </c>
      <c r="B5" s="231"/>
      <c r="C5" s="18" t="s">
        <v>253</v>
      </c>
      <c r="D5" s="18" t="s">
        <v>10</v>
      </c>
      <c r="E5" s="6" t="s">
        <v>11</v>
      </c>
      <c r="F5" s="18" t="s">
        <v>254</v>
      </c>
      <c r="G5" s="6" t="s">
        <v>12</v>
      </c>
      <c r="H5" s="6" t="s">
        <v>12</v>
      </c>
    </row>
    <row r="6" spans="1:8" ht="16.5" thickTop="1" thickBot="1" x14ac:dyDescent="0.3">
      <c r="A6" s="239">
        <v>1</v>
      </c>
      <c r="B6" s="240"/>
      <c r="C6" s="91">
        <v>2</v>
      </c>
      <c r="D6" s="91">
        <v>3</v>
      </c>
      <c r="E6" s="91">
        <v>4</v>
      </c>
      <c r="F6" s="91">
        <v>5</v>
      </c>
      <c r="G6" s="91" t="s">
        <v>13</v>
      </c>
      <c r="H6" s="91" t="s">
        <v>269</v>
      </c>
    </row>
    <row r="7" spans="1:8" ht="15.75" customHeight="1" thickBot="1" x14ac:dyDescent="0.3">
      <c r="A7" s="241" t="s">
        <v>250</v>
      </c>
      <c r="B7" s="242"/>
      <c r="C7" s="125">
        <v>0</v>
      </c>
      <c r="D7" s="125">
        <v>0</v>
      </c>
      <c r="E7" s="125">
        <v>0</v>
      </c>
      <c r="F7" s="125">
        <v>0</v>
      </c>
      <c r="G7" s="125">
        <v>0</v>
      </c>
      <c r="H7" s="126">
        <v>0</v>
      </c>
    </row>
    <row r="8" spans="1:8" x14ac:dyDescent="0.25">
      <c r="A8" s="130">
        <v>8</v>
      </c>
      <c r="B8" s="131" t="s">
        <v>225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</row>
    <row r="9" spans="1:8" ht="15.75" thickBot="1" x14ac:dyDescent="0.3">
      <c r="A9" s="124">
        <v>84</v>
      </c>
      <c r="B9" s="127" t="s">
        <v>226</v>
      </c>
      <c r="C9" s="124">
        <v>0</v>
      </c>
      <c r="D9" s="124">
        <v>0</v>
      </c>
      <c r="E9" s="124">
        <v>0</v>
      </c>
      <c r="F9" s="124">
        <v>0</v>
      </c>
      <c r="G9" s="124">
        <v>0</v>
      </c>
      <c r="H9" s="124">
        <v>0</v>
      </c>
    </row>
    <row r="10" spans="1:8" ht="15.75" customHeight="1" thickBot="1" x14ac:dyDescent="0.3">
      <c r="A10" s="241" t="s">
        <v>251</v>
      </c>
      <c r="B10" s="242"/>
      <c r="C10" s="125">
        <v>0</v>
      </c>
      <c r="D10" s="125">
        <v>0</v>
      </c>
      <c r="E10" s="125">
        <v>0</v>
      </c>
      <c r="F10" s="125">
        <v>0</v>
      </c>
      <c r="G10" s="125">
        <v>0</v>
      </c>
      <c r="H10" s="126">
        <v>0</v>
      </c>
    </row>
    <row r="11" spans="1:8" x14ac:dyDescent="0.25">
      <c r="A11" s="128">
        <v>5</v>
      </c>
      <c r="B11" s="129" t="s">
        <v>227</v>
      </c>
      <c r="C11" s="124">
        <v>0</v>
      </c>
      <c r="D11" s="124">
        <v>0</v>
      </c>
      <c r="E11" s="124">
        <v>0</v>
      </c>
      <c r="F11" s="124">
        <v>0</v>
      </c>
      <c r="G11" s="124">
        <v>0</v>
      </c>
      <c r="H11" s="124">
        <v>0</v>
      </c>
    </row>
    <row r="12" spans="1:8" x14ac:dyDescent="0.25">
      <c r="A12" s="124">
        <v>54</v>
      </c>
      <c r="B12" s="123" t="s">
        <v>228</v>
      </c>
      <c r="C12" s="124">
        <v>0</v>
      </c>
      <c r="D12" s="124">
        <v>0</v>
      </c>
      <c r="E12" s="124">
        <v>0</v>
      </c>
      <c r="F12" s="124">
        <v>0</v>
      </c>
      <c r="G12" s="124">
        <v>0</v>
      </c>
      <c r="H12" s="124">
        <v>0</v>
      </c>
    </row>
  </sheetData>
  <mergeCells count="5">
    <mergeCell ref="A4:H4"/>
    <mergeCell ref="A5:B5"/>
    <mergeCell ref="A6:B6"/>
    <mergeCell ref="A7:B7"/>
    <mergeCell ref="A10:B10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>
      <selection activeCell="I14" sqref="I14"/>
    </sheetView>
  </sheetViews>
  <sheetFormatPr defaultRowHeight="15" x14ac:dyDescent="0.25"/>
  <cols>
    <col min="1" max="1" width="8.5703125" customWidth="1"/>
    <col min="2" max="2" width="44.85546875" customWidth="1"/>
    <col min="3" max="3" width="13.85546875" customWidth="1"/>
    <col min="4" max="5" width="9.7109375" customWidth="1"/>
    <col min="6" max="6" width="14.85546875" customWidth="1"/>
    <col min="7" max="7" width="9.5703125" customWidth="1"/>
    <col min="8" max="8" width="11" customWidth="1"/>
    <col min="256" max="256" width="8.5703125" customWidth="1"/>
    <col min="257" max="257" width="44.85546875" customWidth="1"/>
    <col min="258" max="258" width="8.28515625" customWidth="1"/>
    <col min="259" max="259" width="7.28515625" customWidth="1"/>
    <col min="260" max="260" width="7.140625" customWidth="1"/>
    <col min="261" max="261" width="8.5703125" customWidth="1"/>
    <col min="262" max="262" width="8.140625" customWidth="1"/>
    <col min="263" max="263" width="8" customWidth="1"/>
    <col min="264" max="264" width="8.28515625" customWidth="1"/>
    <col min="512" max="512" width="8.5703125" customWidth="1"/>
    <col min="513" max="513" width="44.85546875" customWidth="1"/>
    <col min="514" max="514" width="8.28515625" customWidth="1"/>
    <col min="515" max="515" width="7.28515625" customWidth="1"/>
    <col min="516" max="516" width="7.140625" customWidth="1"/>
    <col min="517" max="517" width="8.5703125" customWidth="1"/>
    <col min="518" max="518" width="8.140625" customWidth="1"/>
    <col min="519" max="519" width="8" customWidth="1"/>
    <col min="520" max="520" width="8.28515625" customWidth="1"/>
    <col min="768" max="768" width="8.5703125" customWidth="1"/>
    <col min="769" max="769" width="44.85546875" customWidth="1"/>
    <col min="770" max="770" width="8.28515625" customWidth="1"/>
    <col min="771" max="771" width="7.28515625" customWidth="1"/>
    <col min="772" max="772" width="7.140625" customWidth="1"/>
    <col min="773" max="773" width="8.5703125" customWidth="1"/>
    <col min="774" max="774" width="8.140625" customWidth="1"/>
    <col min="775" max="775" width="8" customWidth="1"/>
    <col min="776" max="776" width="8.28515625" customWidth="1"/>
    <col min="1024" max="1024" width="8.5703125" customWidth="1"/>
    <col min="1025" max="1025" width="44.85546875" customWidth="1"/>
    <col min="1026" max="1026" width="8.28515625" customWidth="1"/>
    <col min="1027" max="1027" width="7.28515625" customWidth="1"/>
    <col min="1028" max="1028" width="7.140625" customWidth="1"/>
    <col min="1029" max="1029" width="8.5703125" customWidth="1"/>
    <col min="1030" max="1030" width="8.140625" customWidth="1"/>
    <col min="1031" max="1031" width="8" customWidth="1"/>
    <col min="1032" max="1032" width="8.28515625" customWidth="1"/>
    <col min="1280" max="1280" width="8.5703125" customWidth="1"/>
    <col min="1281" max="1281" width="44.85546875" customWidth="1"/>
    <col min="1282" max="1282" width="8.28515625" customWidth="1"/>
    <col min="1283" max="1283" width="7.28515625" customWidth="1"/>
    <col min="1284" max="1284" width="7.140625" customWidth="1"/>
    <col min="1285" max="1285" width="8.5703125" customWidth="1"/>
    <col min="1286" max="1286" width="8.140625" customWidth="1"/>
    <col min="1287" max="1287" width="8" customWidth="1"/>
    <col min="1288" max="1288" width="8.28515625" customWidth="1"/>
    <col min="1536" max="1536" width="8.5703125" customWidth="1"/>
    <col min="1537" max="1537" width="44.85546875" customWidth="1"/>
    <col min="1538" max="1538" width="8.28515625" customWidth="1"/>
    <col min="1539" max="1539" width="7.28515625" customWidth="1"/>
    <col min="1540" max="1540" width="7.140625" customWidth="1"/>
    <col min="1541" max="1541" width="8.5703125" customWidth="1"/>
    <col min="1542" max="1542" width="8.140625" customWidth="1"/>
    <col min="1543" max="1543" width="8" customWidth="1"/>
    <col min="1544" max="1544" width="8.28515625" customWidth="1"/>
    <col min="1792" max="1792" width="8.5703125" customWidth="1"/>
    <col min="1793" max="1793" width="44.85546875" customWidth="1"/>
    <col min="1794" max="1794" width="8.28515625" customWidth="1"/>
    <col min="1795" max="1795" width="7.28515625" customWidth="1"/>
    <col min="1796" max="1796" width="7.140625" customWidth="1"/>
    <col min="1797" max="1797" width="8.5703125" customWidth="1"/>
    <col min="1798" max="1798" width="8.140625" customWidth="1"/>
    <col min="1799" max="1799" width="8" customWidth="1"/>
    <col min="1800" max="1800" width="8.28515625" customWidth="1"/>
    <col min="2048" max="2048" width="8.5703125" customWidth="1"/>
    <col min="2049" max="2049" width="44.85546875" customWidth="1"/>
    <col min="2050" max="2050" width="8.28515625" customWidth="1"/>
    <col min="2051" max="2051" width="7.28515625" customWidth="1"/>
    <col min="2052" max="2052" width="7.140625" customWidth="1"/>
    <col min="2053" max="2053" width="8.5703125" customWidth="1"/>
    <col min="2054" max="2054" width="8.140625" customWidth="1"/>
    <col min="2055" max="2055" width="8" customWidth="1"/>
    <col min="2056" max="2056" width="8.28515625" customWidth="1"/>
    <col min="2304" max="2304" width="8.5703125" customWidth="1"/>
    <col min="2305" max="2305" width="44.85546875" customWidth="1"/>
    <col min="2306" max="2306" width="8.28515625" customWidth="1"/>
    <col min="2307" max="2307" width="7.28515625" customWidth="1"/>
    <col min="2308" max="2308" width="7.140625" customWidth="1"/>
    <col min="2309" max="2309" width="8.5703125" customWidth="1"/>
    <col min="2310" max="2310" width="8.140625" customWidth="1"/>
    <col min="2311" max="2311" width="8" customWidth="1"/>
    <col min="2312" max="2312" width="8.28515625" customWidth="1"/>
    <col min="2560" max="2560" width="8.5703125" customWidth="1"/>
    <col min="2561" max="2561" width="44.85546875" customWidth="1"/>
    <col min="2562" max="2562" width="8.28515625" customWidth="1"/>
    <col min="2563" max="2563" width="7.28515625" customWidth="1"/>
    <col min="2564" max="2564" width="7.140625" customWidth="1"/>
    <col min="2565" max="2565" width="8.5703125" customWidth="1"/>
    <col min="2566" max="2566" width="8.140625" customWidth="1"/>
    <col min="2567" max="2567" width="8" customWidth="1"/>
    <col min="2568" max="2568" width="8.28515625" customWidth="1"/>
    <col min="2816" max="2816" width="8.5703125" customWidth="1"/>
    <col min="2817" max="2817" width="44.85546875" customWidth="1"/>
    <col min="2818" max="2818" width="8.28515625" customWidth="1"/>
    <col min="2819" max="2819" width="7.28515625" customWidth="1"/>
    <col min="2820" max="2820" width="7.140625" customWidth="1"/>
    <col min="2821" max="2821" width="8.5703125" customWidth="1"/>
    <col min="2822" max="2822" width="8.140625" customWidth="1"/>
    <col min="2823" max="2823" width="8" customWidth="1"/>
    <col min="2824" max="2824" width="8.28515625" customWidth="1"/>
    <col min="3072" max="3072" width="8.5703125" customWidth="1"/>
    <col min="3073" max="3073" width="44.85546875" customWidth="1"/>
    <col min="3074" max="3074" width="8.28515625" customWidth="1"/>
    <col min="3075" max="3075" width="7.28515625" customWidth="1"/>
    <col min="3076" max="3076" width="7.140625" customWidth="1"/>
    <col min="3077" max="3077" width="8.5703125" customWidth="1"/>
    <col min="3078" max="3078" width="8.140625" customWidth="1"/>
    <col min="3079" max="3079" width="8" customWidth="1"/>
    <col min="3080" max="3080" width="8.28515625" customWidth="1"/>
    <col min="3328" max="3328" width="8.5703125" customWidth="1"/>
    <col min="3329" max="3329" width="44.85546875" customWidth="1"/>
    <col min="3330" max="3330" width="8.28515625" customWidth="1"/>
    <col min="3331" max="3331" width="7.28515625" customWidth="1"/>
    <col min="3332" max="3332" width="7.140625" customWidth="1"/>
    <col min="3333" max="3333" width="8.5703125" customWidth="1"/>
    <col min="3334" max="3334" width="8.140625" customWidth="1"/>
    <col min="3335" max="3335" width="8" customWidth="1"/>
    <col min="3336" max="3336" width="8.28515625" customWidth="1"/>
    <col min="3584" max="3584" width="8.5703125" customWidth="1"/>
    <col min="3585" max="3585" width="44.85546875" customWidth="1"/>
    <col min="3586" max="3586" width="8.28515625" customWidth="1"/>
    <col min="3587" max="3587" width="7.28515625" customWidth="1"/>
    <col min="3588" max="3588" width="7.140625" customWidth="1"/>
    <col min="3589" max="3589" width="8.5703125" customWidth="1"/>
    <col min="3590" max="3590" width="8.140625" customWidth="1"/>
    <col min="3591" max="3591" width="8" customWidth="1"/>
    <col min="3592" max="3592" width="8.28515625" customWidth="1"/>
    <col min="3840" max="3840" width="8.5703125" customWidth="1"/>
    <col min="3841" max="3841" width="44.85546875" customWidth="1"/>
    <col min="3842" max="3842" width="8.28515625" customWidth="1"/>
    <col min="3843" max="3843" width="7.28515625" customWidth="1"/>
    <col min="3844" max="3844" width="7.140625" customWidth="1"/>
    <col min="3845" max="3845" width="8.5703125" customWidth="1"/>
    <col min="3846" max="3846" width="8.140625" customWidth="1"/>
    <col min="3847" max="3847" width="8" customWidth="1"/>
    <col min="3848" max="3848" width="8.28515625" customWidth="1"/>
    <col min="4096" max="4096" width="8.5703125" customWidth="1"/>
    <col min="4097" max="4097" width="44.85546875" customWidth="1"/>
    <col min="4098" max="4098" width="8.28515625" customWidth="1"/>
    <col min="4099" max="4099" width="7.28515625" customWidth="1"/>
    <col min="4100" max="4100" width="7.140625" customWidth="1"/>
    <col min="4101" max="4101" width="8.5703125" customWidth="1"/>
    <col min="4102" max="4102" width="8.140625" customWidth="1"/>
    <col min="4103" max="4103" width="8" customWidth="1"/>
    <col min="4104" max="4104" width="8.28515625" customWidth="1"/>
    <col min="4352" max="4352" width="8.5703125" customWidth="1"/>
    <col min="4353" max="4353" width="44.85546875" customWidth="1"/>
    <col min="4354" max="4354" width="8.28515625" customWidth="1"/>
    <col min="4355" max="4355" width="7.28515625" customWidth="1"/>
    <col min="4356" max="4356" width="7.140625" customWidth="1"/>
    <col min="4357" max="4357" width="8.5703125" customWidth="1"/>
    <col min="4358" max="4358" width="8.140625" customWidth="1"/>
    <col min="4359" max="4359" width="8" customWidth="1"/>
    <col min="4360" max="4360" width="8.28515625" customWidth="1"/>
    <col min="4608" max="4608" width="8.5703125" customWidth="1"/>
    <col min="4609" max="4609" width="44.85546875" customWidth="1"/>
    <col min="4610" max="4610" width="8.28515625" customWidth="1"/>
    <col min="4611" max="4611" width="7.28515625" customWidth="1"/>
    <col min="4612" max="4612" width="7.140625" customWidth="1"/>
    <col min="4613" max="4613" width="8.5703125" customWidth="1"/>
    <col min="4614" max="4614" width="8.140625" customWidth="1"/>
    <col min="4615" max="4615" width="8" customWidth="1"/>
    <col min="4616" max="4616" width="8.28515625" customWidth="1"/>
    <col min="4864" max="4864" width="8.5703125" customWidth="1"/>
    <col min="4865" max="4865" width="44.85546875" customWidth="1"/>
    <col min="4866" max="4866" width="8.28515625" customWidth="1"/>
    <col min="4867" max="4867" width="7.28515625" customWidth="1"/>
    <col min="4868" max="4868" width="7.140625" customWidth="1"/>
    <col min="4869" max="4869" width="8.5703125" customWidth="1"/>
    <col min="4870" max="4870" width="8.140625" customWidth="1"/>
    <col min="4871" max="4871" width="8" customWidth="1"/>
    <col min="4872" max="4872" width="8.28515625" customWidth="1"/>
    <col min="5120" max="5120" width="8.5703125" customWidth="1"/>
    <col min="5121" max="5121" width="44.85546875" customWidth="1"/>
    <col min="5122" max="5122" width="8.28515625" customWidth="1"/>
    <col min="5123" max="5123" width="7.28515625" customWidth="1"/>
    <col min="5124" max="5124" width="7.140625" customWidth="1"/>
    <col min="5125" max="5125" width="8.5703125" customWidth="1"/>
    <col min="5126" max="5126" width="8.140625" customWidth="1"/>
    <col min="5127" max="5127" width="8" customWidth="1"/>
    <col min="5128" max="5128" width="8.28515625" customWidth="1"/>
    <col min="5376" max="5376" width="8.5703125" customWidth="1"/>
    <col min="5377" max="5377" width="44.85546875" customWidth="1"/>
    <col min="5378" max="5378" width="8.28515625" customWidth="1"/>
    <col min="5379" max="5379" width="7.28515625" customWidth="1"/>
    <col min="5380" max="5380" width="7.140625" customWidth="1"/>
    <col min="5381" max="5381" width="8.5703125" customWidth="1"/>
    <col min="5382" max="5382" width="8.140625" customWidth="1"/>
    <col min="5383" max="5383" width="8" customWidth="1"/>
    <col min="5384" max="5384" width="8.28515625" customWidth="1"/>
    <col min="5632" max="5632" width="8.5703125" customWidth="1"/>
    <col min="5633" max="5633" width="44.85546875" customWidth="1"/>
    <col min="5634" max="5634" width="8.28515625" customWidth="1"/>
    <col min="5635" max="5635" width="7.28515625" customWidth="1"/>
    <col min="5636" max="5636" width="7.140625" customWidth="1"/>
    <col min="5637" max="5637" width="8.5703125" customWidth="1"/>
    <col min="5638" max="5638" width="8.140625" customWidth="1"/>
    <col min="5639" max="5639" width="8" customWidth="1"/>
    <col min="5640" max="5640" width="8.28515625" customWidth="1"/>
    <col min="5888" max="5888" width="8.5703125" customWidth="1"/>
    <col min="5889" max="5889" width="44.85546875" customWidth="1"/>
    <col min="5890" max="5890" width="8.28515625" customWidth="1"/>
    <col min="5891" max="5891" width="7.28515625" customWidth="1"/>
    <col min="5892" max="5892" width="7.140625" customWidth="1"/>
    <col min="5893" max="5893" width="8.5703125" customWidth="1"/>
    <col min="5894" max="5894" width="8.140625" customWidth="1"/>
    <col min="5895" max="5895" width="8" customWidth="1"/>
    <col min="5896" max="5896" width="8.28515625" customWidth="1"/>
    <col min="6144" max="6144" width="8.5703125" customWidth="1"/>
    <col min="6145" max="6145" width="44.85546875" customWidth="1"/>
    <col min="6146" max="6146" width="8.28515625" customWidth="1"/>
    <col min="6147" max="6147" width="7.28515625" customWidth="1"/>
    <col min="6148" max="6148" width="7.140625" customWidth="1"/>
    <col min="6149" max="6149" width="8.5703125" customWidth="1"/>
    <col min="6150" max="6150" width="8.140625" customWidth="1"/>
    <col min="6151" max="6151" width="8" customWidth="1"/>
    <col min="6152" max="6152" width="8.28515625" customWidth="1"/>
    <col min="6400" max="6400" width="8.5703125" customWidth="1"/>
    <col min="6401" max="6401" width="44.85546875" customWidth="1"/>
    <col min="6402" max="6402" width="8.28515625" customWidth="1"/>
    <col min="6403" max="6403" width="7.28515625" customWidth="1"/>
    <col min="6404" max="6404" width="7.140625" customWidth="1"/>
    <col min="6405" max="6405" width="8.5703125" customWidth="1"/>
    <col min="6406" max="6406" width="8.140625" customWidth="1"/>
    <col min="6407" max="6407" width="8" customWidth="1"/>
    <col min="6408" max="6408" width="8.28515625" customWidth="1"/>
    <col min="6656" max="6656" width="8.5703125" customWidth="1"/>
    <col min="6657" max="6657" width="44.85546875" customWidth="1"/>
    <col min="6658" max="6658" width="8.28515625" customWidth="1"/>
    <col min="6659" max="6659" width="7.28515625" customWidth="1"/>
    <col min="6660" max="6660" width="7.140625" customWidth="1"/>
    <col min="6661" max="6661" width="8.5703125" customWidth="1"/>
    <col min="6662" max="6662" width="8.140625" customWidth="1"/>
    <col min="6663" max="6663" width="8" customWidth="1"/>
    <col min="6664" max="6664" width="8.28515625" customWidth="1"/>
    <col min="6912" max="6912" width="8.5703125" customWidth="1"/>
    <col min="6913" max="6913" width="44.85546875" customWidth="1"/>
    <col min="6914" max="6914" width="8.28515625" customWidth="1"/>
    <col min="6915" max="6915" width="7.28515625" customWidth="1"/>
    <col min="6916" max="6916" width="7.140625" customWidth="1"/>
    <col min="6917" max="6917" width="8.5703125" customWidth="1"/>
    <col min="6918" max="6918" width="8.140625" customWidth="1"/>
    <col min="6919" max="6919" width="8" customWidth="1"/>
    <col min="6920" max="6920" width="8.28515625" customWidth="1"/>
    <col min="7168" max="7168" width="8.5703125" customWidth="1"/>
    <col min="7169" max="7169" width="44.85546875" customWidth="1"/>
    <col min="7170" max="7170" width="8.28515625" customWidth="1"/>
    <col min="7171" max="7171" width="7.28515625" customWidth="1"/>
    <col min="7172" max="7172" width="7.140625" customWidth="1"/>
    <col min="7173" max="7173" width="8.5703125" customWidth="1"/>
    <col min="7174" max="7174" width="8.140625" customWidth="1"/>
    <col min="7175" max="7175" width="8" customWidth="1"/>
    <col min="7176" max="7176" width="8.28515625" customWidth="1"/>
    <col min="7424" max="7424" width="8.5703125" customWidth="1"/>
    <col min="7425" max="7425" width="44.85546875" customWidth="1"/>
    <col min="7426" max="7426" width="8.28515625" customWidth="1"/>
    <col min="7427" max="7427" width="7.28515625" customWidth="1"/>
    <col min="7428" max="7428" width="7.140625" customWidth="1"/>
    <col min="7429" max="7429" width="8.5703125" customWidth="1"/>
    <col min="7430" max="7430" width="8.140625" customWidth="1"/>
    <col min="7431" max="7431" width="8" customWidth="1"/>
    <col min="7432" max="7432" width="8.28515625" customWidth="1"/>
    <col min="7680" max="7680" width="8.5703125" customWidth="1"/>
    <col min="7681" max="7681" width="44.85546875" customWidth="1"/>
    <col min="7682" max="7682" width="8.28515625" customWidth="1"/>
    <col min="7683" max="7683" width="7.28515625" customWidth="1"/>
    <col min="7684" max="7684" width="7.140625" customWidth="1"/>
    <col min="7685" max="7685" width="8.5703125" customWidth="1"/>
    <col min="7686" max="7686" width="8.140625" customWidth="1"/>
    <col min="7687" max="7687" width="8" customWidth="1"/>
    <col min="7688" max="7688" width="8.28515625" customWidth="1"/>
    <col min="7936" max="7936" width="8.5703125" customWidth="1"/>
    <col min="7937" max="7937" width="44.85546875" customWidth="1"/>
    <col min="7938" max="7938" width="8.28515625" customWidth="1"/>
    <col min="7939" max="7939" width="7.28515625" customWidth="1"/>
    <col min="7940" max="7940" width="7.140625" customWidth="1"/>
    <col min="7941" max="7941" width="8.5703125" customWidth="1"/>
    <col min="7942" max="7942" width="8.140625" customWidth="1"/>
    <col min="7943" max="7943" width="8" customWidth="1"/>
    <col min="7944" max="7944" width="8.28515625" customWidth="1"/>
    <col min="8192" max="8192" width="8.5703125" customWidth="1"/>
    <col min="8193" max="8193" width="44.85546875" customWidth="1"/>
    <col min="8194" max="8194" width="8.28515625" customWidth="1"/>
    <col min="8195" max="8195" width="7.28515625" customWidth="1"/>
    <col min="8196" max="8196" width="7.140625" customWidth="1"/>
    <col min="8197" max="8197" width="8.5703125" customWidth="1"/>
    <col min="8198" max="8198" width="8.140625" customWidth="1"/>
    <col min="8199" max="8199" width="8" customWidth="1"/>
    <col min="8200" max="8200" width="8.28515625" customWidth="1"/>
    <col min="8448" max="8448" width="8.5703125" customWidth="1"/>
    <col min="8449" max="8449" width="44.85546875" customWidth="1"/>
    <col min="8450" max="8450" width="8.28515625" customWidth="1"/>
    <col min="8451" max="8451" width="7.28515625" customWidth="1"/>
    <col min="8452" max="8452" width="7.140625" customWidth="1"/>
    <col min="8453" max="8453" width="8.5703125" customWidth="1"/>
    <col min="8454" max="8454" width="8.140625" customWidth="1"/>
    <col min="8455" max="8455" width="8" customWidth="1"/>
    <col min="8456" max="8456" width="8.28515625" customWidth="1"/>
    <col min="8704" max="8704" width="8.5703125" customWidth="1"/>
    <col min="8705" max="8705" width="44.85546875" customWidth="1"/>
    <col min="8706" max="8706" width="8.28515625" customWidth="1"/>
    <col min="8707" max="8707" width="7.28515625" customWidth="1"/>
    <col min="8708" max="8708" width="7.140625" customWidth="1"/>
    <col min="8709" max="8709" width="8.5703125" customWidth="1"/>
    <col min="8710" max="8710" width="8.140625" customWidth="1"/>
    <col min="8711" max="8711" width="8" customWidth="1"/>
    <col min="8712" max="8712" width="8.28515625" customWidth="1"/>
    <col min="8960" max="8960" width="8.5703125" customWidth="1"/>
    <col min="8961" max="8961" width="44.85546875" customWidth="1"/>
    <col min="8962" max="8962" width="8.28515625" customWidth="1"/>
    <col min="8963" max="8963" width="7.28515625" customWidth="1"/>
    <col min="8964" max="8964" width="7.140625" customWidth="1"/>
    <col min="8965" max="8965" width="8.5703125" customWidth="1"/>
    <col min="8966" max="8966" width="8.140625" customWidth="1"/>
    <col min="8967" max="8967" width="8" customWidth="1"/>
    <col min="8968" max="8968" width="8.28515625" customWidth="1"/>
    <col min="9216" max="9216" width="8.5703125" customWidth="1"/>
    <col min="9217" max="9217" width="44.85546875" customWidth="1"/>
    <col min="9218" max="9218" width="8.28515625" customWidth="1"/>
    <col min="9219" max="9219" width="7.28515625" customWidth="1"/>
    <col min="9220" max="9220" width="7.140625" customWidth="1"/>
    <col min="9221" max="9221" width="8.5703125" customWidth="1"/>
    <col min="9222" max="9222" width="8.140625" customWidth="1"/>
    <col min="9223" max="9223" width="8" customWidth="1"/>
    <col min="9224" max="9224" width="8.28515625" customWidth="1"/>
    <col min="9472" max="9472" width="8.5703125" customWidth="1"/>
    <col min="9473" max="9473" width="44.85546875" customWidth="1"/>
    <col min="9474" max="9474" width="8.28515625" customWidth="1"/>
    <col min="9475" max="9475" width="7.28515625" customWidth="1"/>
    <col min="9476" max="9476" width="7.140625" customWidth="1"/>
    <col min="9477" max="9477" width="8.5703125" customWidth="1"/>
    <col min="9478" max="9478" width="8.140625" customWidth="1"/>
    <col min="9479" max="9479" width="8" customWidth="1"/>
    <col min="9480" max="9480" width="8.28515625" customWidth="1"/>
    <col min="9728" max="9728" width="8.5703125" customWidth="1"/>
    <col min="9729" max="9729" width="44.85546875" customWidth="1"/>
    <col min="9730" max="9730" width="8.28515625" customWidth="1"/>
    <col min="9731" max="9731" width="7.28515625" customWidth="1"/>
    <col min="9732" max="9732" width="7.140625" customWidth="1"/>
    <col min="9733" max="9733" width="8.5703125" customWidth="1"/>
    <col min="9734" max="9734" width="8.140625" customWidth="1"/>
    <col min="9735" max="9735" width="8" customWidth="1"/>
    <col min="9736" max="9736" width="8.28515625" customWidth="1"/>
    <col min="9984" max="9984" width="8.5703125" customWidth="1"/>
    <col min="9985" max="9985" width="44.85546875" customWidth="1"/>
    <col min="9986" max="9986" width="8.28515625" customWidth="1"/>
    <col min="9987" max="9987" width="7.28515625" customWidth="1"/>
    <col min="9988" max="9988" width="7.140625" customWidth="1"/>
    <col min="9989" max="9989" width="8.5703125" customWidth="1"/>
    <col min="9990" max="9990" width="8.140625" customWidth="1"/>
    <col min="9991" max="9991" width="8" customWidth="1"/>
    <col min="9992" max="9992" width="8.28515625" customWidth="1"/>
    <col min="10240" max="10240" width="8.5703125" customWidth="1"/>
    <col min="10241" max="10241" width="44.85546875" customWidth="1"/>
    <col min="10242" max="10242" width="8.28515625" customWidth="1"/>
    <col min="10243" max="10243" width="7.28515625" customWidth="1"/>
    <col min="10244" max="10244" width="7.140625" customWidth="1"/>
    <col min="10245" max="10245" width="8.5703125" customWidth="1"/>
    <col min="10246" max="10246" width="8.140625" customWidth="1"/>
    <col min="10247" max="10247" width="8" customWidth="1"/>
    <col min="10248" max="10248" width="8.28515625" customWidth="1"/>
    <col min="10496" max="10496" width="8.5703125" customWidth="1"/>
    <col min="10497" max="10497" width="44.85546875" customWidth="1"/>
    <col min="10498" max="10498" width="8.28515625" customWidth="1"/>
    <col min="10499" max="10499" width="7.28515625" customWidth="1"/>
    <col min="10500" max="10500" width="7.140625" customWidth="1"/>
    <col min="10501" max="10501" width="8.5703125" customWidth="1"/>
    <col min="10502" max="10502" width="8.140625" customWidth="1"/>
    <col min="10503" max="10503" width="8" customWidth="1"/>
    <col min="10504" max="10504" width="8.28515625" customWidth="1"/>
    <col min="10752" max="10752" width="8.5703125" customWidth="1"/>
    <col min="10753" max="10753" width="44.85546875" customWidth="1"/>
    <col min="10754" max="10754" width="8.28515625" customWidth="1"/>
    <col min="10755" max="10755" width="7.28515625" customWidth="1"/>
    <col min="10756" max="10756" width="7.140625" customWidth="1"/>
    <col min="10757" max="10757" width="8.5703125" customWidth="1"/>
    <col min="10758" max="10758" width="8.140625" customWidth="1"/>
    <col min="10759" max="10759" width="8" customWidth="1"/>
    <col min="10760" max="10760" width="8.28515625" customWidth="1"/>
    <col min="11008" max="11008" width="8.5703125" customWidth="1"/>
    <col min="11009" max="11009" width="44.85546875" customWidth="1"/>
    <col min="11010" max="11010" width="8.28515625" customWidth="1"/>
    <col min="11011" max="11011" width="7.28515625" customWidth="1"/>
    <col min="11012" max="11012" width="7.140625" customWidth="1"/>
    <col min="11013" max="11013" width="8.5703125" customWidth="1"/>
    <col min="11014" max="11014" width="8.140625" customWidth="1"/>
    <col min="11015" max="11015" width="8" customWidth="1"/>
    <col min="11016" max="11016" width="8.28515625" customWidth="1"/>
    <col min="11264" max="11264" width="8.5703125" customWidth="1"/>
    <col min="11265" max="11265" width="44.85546875" customWidth="1"/>
    <col min="11266" max="11266" width="8.28515625" customWidth="1"/>
    <col min="11267" max="11267" width="7.28515625" customWidth="1"/>
    <col min="11268" max="11268" width="7.140625" customWidth="1"/>
    <col min="11269" max="11269" width="8.5703125" customWidth="1"/>
    <col min="11270" max="11270" width="8.140625" customWidth="1"/>
    <col min="11271" max="11271" width="8" customWidth="1"/>
    <col min="11272" max="11272" width="8.28515625" customWidth="1"/>
    <col min="11520" max="11520" width="8.5703125" customWidth="1"/>
    <col min="11521" max="11521" width="44.85546875" customWidth="1"/>
    <col min="11522" max="11522" width="8.28515625" customWidth="1"/>
    <col min="11523" max="11523" width="7.28515625" customWidth="1"/>
    <col min="11524" max="11524" width="7.140625" customWidth="1"/>
    <col min="11525" max="11525" width="8.5703125" customWidth="1"/>
    <col min="11526" max="11526" width="8.140625" customWidth="1"/>
    <col min="11527" max="11527" width="8" customWidth="1"/>
    <col min="11528" max="11528" width="8.28515625" customWidth="1"/>
    <col min="11776" max="11776" width="8.5703125" customWidth="1"/>
    <col min="11777" max="11777" width="44.85546875" customWidth="1"/>
    <col min="11778" max="11778" width="8.28515625" customWidth="1"/>
    <col min="11779" max="11779" width="7.28515625" customWidth="1"/>
    <col min="11780" max="11780" width="7.140625" customWidth="1"/>
    <col min="11781" max="11781" width="8.5703125" customWidth="1"/>
    <col min="11782" max="11782" width="8.140625" customWidth="1"/>
    <col min="11783" max="11783" width="8" customWidth="1"/>
    <col min="11784" max="11784" width="8.28515625" customWidth="1"/>
    <col min="12032" max="12032" width="8.5703125" customWidth="1"/>
    <col min="12033" max="12033" width="44.85546875" customWidth="1"/>
    <col min="12034" max="12034" width="8.28515625" customWidth="1"/>
    <col min="12035" max="12035" width="7.28515625" customWidth="1"/>
    <col min="12036" max="12036" width="7.140625" customWidth="1"/>
    <col min="12037" max="12037" width="8.5703125" customWidth="1"/>
    <col min="12038" max="12038" width="8.140625" customWidth="1"/>
    <col min="12039" max="12039" width="8" customWidth="1"/>
    <col min="12040" max="12040" width="8.28515625" customWidth="1"/>
    <col min="12288" max="12288" width="8.5703125" customWidth="1"/>
    <col min="12289" max="12289" width="44.85546875" customWidth="1"/>
    <col min="12290" max="12290" width="8.28515625" customWidth="1"/>
    <col min="12291" max="12291" width="7.28515625" customWidth="1"/>
    <col min="12292" max="12292" width="7.140625" customWidth="1"/>
    <col min="12293" max="12293" width="8.5703125" customWidth="1"/>
    <col min="12294" max="12294" width="8.140625" customWidth="1"/>
    <col min="12295" max="12295" width="8" customWidth="1"/>
    <col min="12296" max="12296" width="8.28515625" customWidth="1"/>
    <col min="12544" max="12544" width="8.5703125" customWidth="1"/>
    <col min="12545" max="12545" width="44.85546875" customWidth="1"/>
    <col min="12546" max="12546" width="8.28515625" customWidth="1"/>
    <col min="12547" max="12547" width="7.28515625" customWidth="1"/>
    <col min="12548" max="12548" width="7.140625" customWidth="1"/>
    <col min="12549" max="12549" width="8.5703125" customWidth="1"/>
    <col min="12550" max="12550" width="8.140625" customWidth="1"/>
    <col min="12551" max="12551" width="8" customWidth="1"/>
    <col min="12552" max="12552" width="8.28515625" customWidth="1"/>
    <col min="12800" max="12800" width="8.5703125" customWidth="1"/>
    <col min="12801" max="12801" width="44.85546875" customWidth="1"/>
    <col min="12802" max="12802" width="8.28515625" customWidth="1"/>
    <col min="12803" max="12803" width="7.28515625" customWidth="1"/>
    <col min="12804" max="12804" width="7.140625" customWidth="1"/>
    <col min="12805" max="12805" width="8.5703125" customWidth="1"/>
    <col min="12806" max="12806" width="8.140625" customWidth="1"/>
    <col min="12807" max="12807" width="8" customWidth="1"/>
    <col min="12808" max="12808" width="8.28515625" customWidth="1"/>
    <col min="13056" max="13056" width="8.5703125" customWidth="1"/>
    <col min="13057" max="13057" width="44.85546875" customWidth="1"/>
    <col min="13058" max="13058" width="8.28515625" customWidth="1"/>
    <col min="13059" max="13059" width="7.28515625" customWidth="1"/>
    <col min="13060" max="13060" width="7.140625" customWidth="1"/>
    <col min="13061" max="13061" width="8.5703125" customWidth="1"/>
    <col min="13062" max="13062" width="8.140625" customWidth="1"/>
    <col min="13063" max="13063" width="8" customWidth="1"/>
    <col min="13064" max="13064" width="8.28515625" customWidth="1"/>
    <col min="13312" max="13312" width="8.5703125" customWidth="1"/>
    <col min="13313" max="13313" width="44.85546875" customWidth="1"/>
    <col min="13314" max="13314" width="8.28515625" customWidth="1"/>
    <col min="13315" max="13315" width="7.28515625" customWidth="1"/>
    <col min="13316" max="13316" width="7.140625" customWidth="1"/>
    <col min="13317" max="13317" width="8.5703125" customWidth="1"/>
    <col min="13318" max="13318" width="8.140625" customWidth="1"/>
    <col min="13319" max="13319" width="8" customWidth="1"/>
    <col min="13320" max="13320" width="8.28515625" customWidth="1"/>
    <col min="13568" max="13568" width="8.5703125" customWidth="1"/>
    <col min="13569" max="13569" width="44.85546875" customWidth="1"/>
    <col min="13570" max="13570" width="8.28515625" customWidth="1"/>
    <col min="13571" max="13571" width="7.28515625" customWidth="1"/>
    <col min="13572" max="13572" width="7.140625" customWidth="1"/>
    <col min="13573" max="13573" width="8.5703125" customWidth="1"/>
    <col min="13574" max="13574" width="8.140625" customWidth="1"/>
    <col min="13575" max="13575" width="8" customWidth="1"/>
    <col min="13576" max="13576" width="8.28515625" customWidth="1"/>
    <col min="13824" max="13824" width="8.5703125" customWidth="1"/>
    <col min="13825" max="13825" width="44.85546875" customWidth="1"/>
    <col min="13826" max="13826" width="8.28515625" customWidth="1"/>
    <col min="13827" max="13827" width="7.28515625" customWidth="1"/>
    <col min="13828" max="13828" width="7.140625" customWidth="1"/>
    <col min="13829" max="13829" width="8.5703125" customWidth="1"/>
    <col min="13830" max="13830" width="8.140625" customWidth="1"/>
    <col min="13831" max="13831" width="8" customWidth="1"/>
    <col min="13832" max="13832" width="8.28515625" customWidth="1"/>
    <col min="14080" max="14080" width="8.5703125" customWidth="1"/>
    <col min="14081" max="14081" width="44.85546875" customWidth="1"/>
    <col min="14082" max="14082" width="8.28515625" customWidth="1"/>
    <col min="14083" max="14083" width="7.28515625" customWidth="1"/>
    <col min="14084" max="14084" width="7.140625" customWidth="1"/>
    <col min="14085" max="14085" width="8.5703125" customWidth="1"/>
    <col min="14086" max="14086" width="8.140625" customWidth="1"/>
    <col min="14087" max="14087" width="8" customWidth="1"/>
    <col min="14088" max="14088" width="8.28515625" customWidth="1"/>
    <col min="14336" max="14336" width="8.5703125" customWidth="1"/>
    <col min="14337" max="14337" width="44.85546875" customWidth="1"/>
    <col min="14338" max="14338" width="8.28515625" customWidth="1"/>
    <col min="14339" max="14339" width="7.28515625" customWidth="1"/>
    <col min="14340" max="14340" width="7.140625" customWidth="1"/>
    <col min="14341" max="14341" width="8.5703125" customWidth="1"/>
    <col min="14342" max="14342" width="8.140625" customWidth="1"/>
    <col min="14343" max="14343" width="8" customWidth="1"/>
    <col min="14344" max="14344" width="8.28515625" customWidth="1"/>
    <col min="14592" max="14592" width="8.5703125" customWidth="1"/>
    <col min="14593" max="14593" width="44.85546875" customWidth="1"/>
    <col min="14594" max="14594" width="8.28515625" customWidth="1"/>
    <col min="14595" max="14595" width="7.28515625" customWidth="1"/>
    <col min="14596" max="14596" width="7.140625" customWidth="1"/>
    <col min="14597" max="14597" width="8.5703125" customWidth="1"/>
    <col min="14598" max="14598" width="8.140625" customWidth="1"/>
    <col min="14599" max="14599" width="8" customWidth="1"/>
    <col min="14600" max="14600" width="8.28515625" customWidth="1"/>
    <col min="14848" max="14848" width="8.5703125" customWidth="1"/>
    <col min="14849" max="14849" width="44.85546875" customWidth="1"/>
    <col min="14850" max="14850" width="8.28515625" customWidth="1"/>
    <col min="14851" max="14851" width="7.28515625" customWidth="1"/>
    <col min="14852" max="14852" width="7.140625" customWidth="1"/>
    <col min="14853" max="14853" width="8.5703125" customWidth="1"/>
    <col min="14854" max="14854" width="8.140625" customWidth="1"/>
    <col min="14855" max="14855" width="8" customWidth="1"/>
    <col min="14856" max="14856" width="8.28515625" customWidth="1"/>
    <col min="15104" max="15104" width="8.5703125" customWidth="1"/>
    <col min="15105" max="15105" width="44.85546875" customWidth="1"/>
    <col min="15106" max="15106" width="8.28515625" customWidth="1"/>
    <col min="15107" max="15107" width="7.28515625" customWidth="1"/>
    <col min="15108" max="15108" width="7.140625" customWidth="1"/>
    <col min="15109" max="15109" width="8.5703125" customWidth="1"/>
    <col min="15110" max="15110" width="8.140625" customWidth="1"/>
    <col min="15111" max="15111" width="8" customWidth="1"/>
    <col min="15112" max="15112" width="8.28515625" customWidth="1"/>
    <col min="15360" max="15360" width="8.5703125" customWidth="1"/>
    <col min="15361" max="15361" width="44.85546875" customWidth="1"/>
    <col min="15362" max="15362" width="8.28515625" customWidth="1"/>
    <col min="15363" max="15363" width="7.28515625" customWidth="1"/>
    <col min="15364" max="15364" width="7.140625" customWidth="1"/>
    <col min="15365" max="15365" width="8.5703125" customWidth="1"/>
    <col min="15366" max="15366" width="8.140625" customWidth="1"/>
    <col min="15367" max="15367" width="8" customWidth="1"/>
    <col min="15368" max="15368" width="8.28515625" customWidth="1"/>
    <col min="15616" max="15616" width="8.5703125" customWidth="1"/>
    <col min="15617" max="15617" width="44.85546875" customWidth="1"/>
    <col min="15618" max="15618" width="8.28515625" customWidth="1"/>
    <col min="15619" max="15619" width="7.28515625" customWidth="1"/>
    <col min="15620" max="15620" width="7.140625" customWidth="1"/>
    <col min="15621" max="15621" width="8.5703125" customWidth="1"/>
    <col min="15622" max="15622" width="8.140625" customWidth="1"/>
    <col min="15623" max="15623" width="8" customWidth="1"/>
    <col min="15624" max="15624" width="8.28515625" customWidth="1"/>
    <col min="15872" max="15872" width="8.5703125" customWidth="1"/>
    <col min="15873" max="15873" width="44.85546875" customWidth="1"/>
    <col min="15874" max="15874" width="8.28515625" customWidth="1"/>
    <col min="15875" max="15875" width="7.28515625" customWidth="1"/>
    <col min="15876" max="15876" width="7.140625" customWidth="1"/>
    <col min="15877" max="15877" width="8.5703125" customWidth="1"/>
    <col min="15878" max="15878" width="8.140625" customWidth="1"/>
    <col min="15879" max="15879" width="8" customWidth="1"/>
    <col min="15880" max="15880" width="8.28515625" customWidth="1"/>
    <col min="16128" max="16128" width="8.5703125" customWidth="1"/>
    <col min="16129" max="16129" width="44.85546875" customWidth="1"/>
    <col min="16130" max="16130" width="8.28515625" customWidth="1"/>
    <col min="16131" max="16131" width="7.28515625" customWidth="1"/>
    <col min="16132" max="16132" width="7.140625" customWidth="1"/>
    <col min="16133" max="16133" width="8.5703125" customWidth="1"/>
    <col min="16134" max="16134" width="8.140625" customWidth="1"/>
    <col min="16135" max="16135" width="8" customWidth="1"/>
    <col min="16136" max="16136" width="8.28515625" customWidth="1"/>
  </cols>
  <sheetData>
    <row r="1" spans="1:8" x14ac:dyDescent="0.25">
      <c r="A1" s="21" t="s">
        <v>16</v>
      </c>
      <c r="B1" s="25"/>
    </row>
    <row r="2" spans="1:8" x14ac:dyDescent="0.25">
      <c r="A2" s="21" t="s">
        <v>19</v>
      </c>
      <c r="B2" s="25"/>
    </row>
    <row r="3" spans="1:8" x14ac:dyDescent="0.25">
      <c r="A3" s="21" t="s">
        <v>17</v>
      </c>
      <c r="B3" s="25"/>
    </row>
    <row r="4" spans="1:8" ht="16.5" thickBot="1" x14ac:dyDescent="0.3">
      <c r="A4" s="238" t="s">
        <v>224</v>
      </c>
      <c r="B4" s="238"/>
      <c r="C4" s="238"/>
      <c r="D4" s="238"/>
      <c r="E4" s="238"/>
      <c r="F4" s="238"/>
      <c r="G4" s="238"/>
      <c r="H4" s="238"/>
    </row>
    <row r="5" spans="1:8" ht="45" customHeight="1" thickTop="1" thickBot="1" x14ac:dyDescent="0.3">
      <c r="A5" s="245" t="s">
        <v>20</v>
      </c>
      <c r="B5" s="246"/>
      <c r="C5" s="18" t="s">
        <v>253</v>
      </c>
      <c r="D5" s="18" t="s">
        <v>10</v>
      </c>
      <c r="E5" s="6" t="s">
        <v>11</v>
      </c>
      <c r="F5" s="18" t="s">
        <v>254</v>
      </c>
      <c r="G5" s="6" t="s">
        <v>12</v>
      </c>
      <c r="H5" s="6" t="s">
        <v>12</v>
      </c>
    </row>
    <row r="6" spans="1:8" ht="16.5" thickTop="1" thickBot="1" x14ac:dyDescent="0.3">
      <c r="A6" s="160">
        <v>1</v>
      </c>
      <c r="B6" s="161"/>
      <c r="C6" s="132">
        <v>2</v>
      </c>
      <c r="D6" s="132">
        <v>3</v>
      </c>
      <c r="E6" s="132">
        <v>4</v>
      </c>
      <c r="F6" s="132">
        <v>5</v>
      </c>
      <c r="G6" s="132" t="s">
        <v>13</v>
      </c>
      <c r="H6" s="132" t="s">
        <v>269</v>
      </c>
    </row>
    <row r="7" spans="1:8" ht="16.5" customHeight="1" thickTop="1" thickBot="1" x14ac:dyDescent="0.3">
      <c r="A7" s="247" t="s">
        <v>250</v>
      </c>
      <c r="B7" s="248"/>
      <c r="C7" s="133">
        <v>0</v>
      </c>
      <c r="D7" s="134">
        <v>0</v>
      </c>
      <c r="E7" s="134">
        <v>0</v>
      </c>
      <c r="F7" s="134">
        <v>0</v>
      </c>
      <c r="G7" s="134">
        <v>0</v>
      </c>
      <c r="H7" s="135">
        <v>0</v>
      </c>
    </row>
    <row r="8" spans="1:8" x14ac:dyDescent="0.25">
      <c r="A8" s="136">
        <v>8</v>
      </c>
      <c r="B8" s="137" t="s">
        <v>225</v>
      </c>
      <c r="C8" s="138">
        <v>0</v>
      </c>
      <c r="D8" s="138">
        <v>0</v>
      </c>
      <c r="E8" s="138">
        <v>0</v>
      </c>
      <c r="F8" s="138">
        <v>0</v>
      </c>
      <c r="G8" s="138">
        <v>0</v>
      </c>
      <c r="H8" s="138">
        <v>0</v>
      </c>
    </row>
    <row r="9" spans="1:8" ht="15.75" customHeight="1" thickBot="1" x14ac:dyDescent="0.3">
      <c r="A9" s="139">
        <v>84</v>
      </c>
      <c r="B9" s="140" t="s">
        <v>226</v>
      </c>
      <c r="C9" s="141">
        <v>0</v>
      </c>
      <c r="D9" s="141">
        <v>0</v>
      </c>
      <c r="E9" s="141">
        <v>0</v>
      </c>
      <c r="F9" s="141">
        <v>0</v>
      </c>
      <c r="G9" s="141">
        <v>0</v>
      </c>
      <c r="H9" s="141">
        <v>0</v>
      </c>
    </row>
    <row r="10" spans="1:8" ht="15.75" customHeight="1" thickBot="1" x14ac:dyDescent="0.3">
      <c r="A10" s="243" t="s">
        <v>251</v>
      </c>
      <c r="B10" s="244"/>
      <c r="C10" s="133">
        <v>0</v>
      </c>
      <c r="D10" s="134">
        <v>0</v>
      </c>
      <c r="E10" s="134">
        <v>0</v>
      </c>
      <c r="F10" s="134">
        <v>0</v>
      </c>
      <c r="G10" s="134">
        <v>0</v>
      </c>
      <c r="H10" s="135">
        <v>0</v>
      </c>
    </row>
    <row r="11" spans="1:8" x14ac:dyDescent="0.25">
      <c r="A11" s="142">
        <v>5</v>
      </c>
      <c r="B11" s="129" t="s">
        <v>227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</row>
    <row r="12" spans="1:8" x14ac:dyDescent="0.25">
      <c r="A12" s="139">
        <v>54</v>
      </c>
      <c r="B12" s="144" t="s">
        <v>228</v>
      </c>
      <c r="C12" s="139"/>
      <c r="D12" s="139"/>
      <c r="E12" s="139"/>
      <c r="F12" s="139"/>
      <c r="G12" s="139"/>
      <c r="H12" s="139"/>
    </row>
    <row r="13" spans="1:8" x14ac:dyDescent="0.25">
      <c r="A13" s="145" t="s">
        <v>215</v>
      </c>
      <c r="B13" s="145" t="s">
        <v>214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</row>
    <row r="14" spans="1:8" x14ac:dyDescent="0.25">
      <c r="A14" s="145" t="s">
        <v>197</v>
      </c>
      <c r="B14" s="145" t="s">
        <v>196</v>
      </c>
      <c r="C14" s="139">
        <v>0</v>
      </c>
      <c r="D14" s="139">
        <v>0</v>
      </c>
      <c r="E14" s="139">
        <v>0</v>
      </c>
      <c r="F14" s="139">
        <v>0</v>
      </c>
      <c r="G14" s="139">
        <v>0</v>
      </c>
      <c r="H14" s="139">
        <v>0</v>
      </c>
    </row>
  </sheetData>
  <mergeCells count="4">
    <mergeCell ref="A10:B10"/>
    <mergeCell ref="A4:H4"/>
    <mergeCell ref="A5:B5"/>
    <mergeCell ref="A7:B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6"/>
  <sheetViews>
    <sheetView topLeftCell="A4" zoomScaleNormal="100" workbookViewId="0">
      <pane ySplit="7" topLeftCell="A167" activePane="bottomLeft" state="frozen"/>
      <selection activeCell="A4" sqref="A4"/>
      <selection pane="bottomLeft" activeCell="G18" sqref="G18"/>
    </sheetView>
  </sheetViews>
  <sheetFormatPr defaultRowHeight="12.75" x14ac:dyDescent="0.2"/>
  <cols>
    <col min="1" max="1" width="9.85546875" style="98" customWidth="1"/>
    <col min="2" max="2" width="26.28515625" style="98" customWidth="1"/>
    <col min="3" max="3" width="14.5703125" style="98" customWidth="1"/>
    <col min="4" max="4" width="12.7109375" style="98" customWidth="1"/>
    <col min="5" max="5" width="12" style="98" customWidth="1"/>
    <col min="6" max="6" width="14.28515625" style="98" customWidth="1"/>
    <col min="7" max="7" width="11.7109375" style="99" customWidth="1"/>
    <col min="8" max="8" width="11.5703125" style="99" customWidth="1"/>
    <col min="9" max="255" width="9.140625" style="98"/>
    <col min="256" max="256" width="9.85546875" style="98" customWidth="1"/>
    <col min="257" max="257" width="26.28515625" style="98" customWidth="1"/>
    <col min="258" max="258" width="10.85546875" style="98" customWidth="1"/>
    <col min="259" max="259" width="12.7109375" style="98" customWidth="1"/>
    <col min="260" max="260" width="8.42578125" style="98" customWidth="1"/>
    <col min="261" max="261" width="12" style="98" customWidth="1"/>
    <col min="262" max="262" width="10.7109375" style="98" customWidth="1"/>
    <col min="263" max="263" width="9.140625" style="98" customWidth="1"/>
    <col min="264" max="264" width="8.140625" style="98" customWidth="1"/>
    <col min="265" max="511" width="9.140625" style="98"/>
    <col min="512" max="512" width="9.85546875" style="98" customWidth="1"/>
    <col min="513" max="513" width="26.28515625" style="98" customWidth="1"/>
    <col min="514" max="514" width="10.85546875" style="98" customWidth="1"/>
    <col min="515" max="515" width="12.7109375" style="98" customWidth="1"/>
    <col min="516" max="516" width="8.42578125" style="98" customWidth="1"/>
    <col min="517" max="517" width="12" style="98" customWidth="1"/>
    <col min="518" max="518" width="10.7109375" style="98" customWidth="1"/>
    <col min="519" max="519" width="9.140625" style="98" customWidth="1"/>
    <col min="520" max="520" width="8.140625" style="98" customWidth="1"/>
    <col min="521" max="767" width="9.140625" style="98"/>
    <col min="768" max="768" width="9.85546875" style="98" customWidth="1"/>
    <col min="769" max="769" width="26.28515625" style="98" customWidth="1"/>
    <col min="770" max="770" width="10.85546875" style="98" customWidth="1"/>
    <col min="771" max="771" width="12.7109375" style="98" customWidth="1"/>
    <col min="772" max="772" width="8.42578125" style="98" customWidth="1"/>
    <col min="773" max="773" width="12" style="98" customWidth="1"/>
    <col min="774" max="774" width="10.7109375" style="98" customWidth="1"/>
    <col min="775" max="775" width="9.140625" style="98" customWidth="1"/>
    <col min="776" max="776" width="8.140625" style="98" customWidth="1"/>
    <col min="777" max="1023" width="9.140625" style="98"/>
    <col min="1024" max="1024" width="9.85546875" style="98" customWidth="1"/>
    <col min="1025" max="1025" width="26.28515625" style="98" customWidth="1"/>
    <col min="1026" max="1026" width="10.85546875" style="98" customWidth="1"/>
    <col min="1027" max="1027" width="12.7109375" style="98" customWidth="1"/>
    <col min="1028" max="1028" width="8.42578125" style="98" customWidth="1"/>
    <col min="1029" max="1029" width="12" style="98" customWidth="1"/>
    <col min="1030" max="1030" width="10.7109375" style="98" customWidth="1"/>
    <col min="1031" max="1031" width="9.140625" style="98" customWidth="1"/>
    <col min="1032" max="1032" width="8.140625" style="98" customWidth="1"/>
    <col min="1033" max="1279" width="9.140625" style="98"/>
    <col min="1280" max="1280" width="9.85546875" style="98" customWidth="1"/>
    <col min="1281" max="1281" width="26.28515625" style="98" customWidth="1"/>
    <col min="1282" max="1282" width="10.85546875" style="98" customWidth="1"/>
    <col min="1283" max="1283" width="12.7109375" style="98" customWidth="1"/>
    <col min="1284" max="1284" width="8.42578125" style="98" customWidth="1"/>
    <col min="1285" max="1285" width="12" style="98" customWidth="1"/>
    <col min="1286" max="1286" width="10.7109375" style="98" customWidth="1"/>
    <col min="1287" max="1287" width="9.140625" style="98" customWidth="1"/>
    <col min="1288" max="1288" width="8.140625" style="98" customWidth="1"/>
    <col min="1289" max="1535" width="9.140625" style="98"/>
    <col min="1536" max="1536" width="9.85546875" style="98" customWidth="1"/>
    <col min="1537" max="1537" width="26.28515625" style="98" customWidth="1"/>
    <col min="1538" max="1538" width="10.85546875" style="98" customWidth="1"/>
    <col min="1539" max="1539" width="12.7109375" style="98" customWidth="1"/>
    <col min="1540" max="1540" width="8.42578125" style="98" customWidth="1"/>
    <col min="1541" max="1541" width="12" style="98" customWidth="1"/>
    <col min="1542" max="1542" width="10.7109375" style="98" customWidth="1"/>
    <col min="1543" max="1543" width="9.140625" style="98" customWidth="1"/>
    <col min="1544" max="1544" width="8.140625" style="98" customWidth="1"/>
    <col min="1545" max="1791" width="9.140625" style="98"/>
    <col min="1792" max="1792" width="9.85546875" style="98" customWidth="1"/>
    <col min="1793" max="1793" width="26.28515625" style="98" customWidth="1"/>
    <col min="1794" max="1794" width="10.85546875" style="98" customWidth="1"/>
    <col min="1795" max="1795" width="12.7109375" style="98" customWidth="1"/>
    <col min="1796" max="1796" width="8.42578125" style="98" customWidth="1"/>
    <col min="1797" max="1797" width="12" style="98" customWidth="1"/>
    <col min="1798" max="1798" width="10.7109375" style="98" customWidth="1"/>
    <col min="1799" max="1799" width="9.140625" style="98" customWidth="1"/>
    <col min="1800" max="1800" width="8.140625" style="98" customWidth="1"/>
    <col min="1801" max="2047" width="9.140625" style="98"/>
    <col min="2048" max="2048" width="9.85546875" style="98" customWidth="1"/>
    <col min="2049" max="2049" width="26.28515625" style="98" customWidth="1"/>
    <col min="2050" max="2050" width="10.85546875" style="98" customWidth="1"/>
    <col min="2051" max="2051" width="12.7109375" style="98" customWidth="1"/>
    <col min="2052" max="2052" width="8.42578125" style="98" customWidth="1"/>
    <col min="2053" max="2053" width="12" style="98" customWidth="1"/>
    <col min="2054" max="2054" width="10.7109375" style="98" customWidth="1"/>
    <col min="2055" max="2055" width="9.140625" style="98" customWidth="1"/>
    <col min="2056" max="2056" width="8.140625" style="98" customWidth="1"/>
    <col min="2057" max="2303" width="9.140625" style="98"/>
    <col min="2304" max="2304" width="9.85546875" style="98" customWidth="1"/>
    <col min="2305" max="2305" width="26.28515625" style="98" customWidth="1"/>
    <col min="2306" max="2306" width="10.85546875" style="98" customWidth="1"/>
    <col min="2307" max="2307" width="12.7109375" style="98" customWidth="1"/>
    <col min="2308" max="2308" width="8.42578125" style="98" customWidth="1"/>
    <col min="2309" max="2309" width="12" style="98" customWidth="1"/>
    <col min="2310" max="2310" width="10.7109375" style="98" customWidth="1"/>
    <col min="2311" max="2311" width="9.140625" style="98" customWidth="1"/>
    <col min="2312" max="2312" width="8.140625" style="98" customWidth="1"/>
    <col min="2313" max="2559" width="9.140625" style="98"/>
    <col min="2560" max="2560" width="9.85546875" style="98" customWidth="1"/>
    <col min="2561" max="2561" width="26.28515625" style="98" customWidth="1"/>
    <col min="2562" max="2562" width="10.85546875" style="98" customWidth="1"/>
    <col min="2563" max="2563" width="12.7109375" style="98" customWidth="1"/>
    <col min="2564" max="2564" width="8.42578125" style="98" customWidth="1"/>
    <col min="2565" max="2565" width="12" style="98" customWidth="1"/>
    <col min="2566" max="2566" width="10.7109375" style="98" customWidth="1"/>
    <col min="2567" max="2567" width="9.140625" style="98" customWidth="1"/>
    <col min="2568" max="2568" width="8.140625" style="98" customWidth="1"/>
    <col min="2569" max="2815" width="9.140625" style="98"/>
    <col min="2816" max="2816" width="9.85546875" style="98" customWidth="1"/>
    <col min="2817" max="2817" width="26.28515625" style="98" customWidth="1"/>
    <col min="2818" max="2818" width="10.85546875" style="98" customWidth="1"/>
    <col min="2819" max="2819" width="12.7109375" style="98" customWidth="1"/>
    <col min="2820" max="2820" width="8.42578125" style="98" customWidth="1"/>
    <col min="2821" max="2821" width="12" style="98" customWidth="1"/>
    <col min="2822" max="2822" width="10.7109375" style="98" customWidth="1"/>
    <col min="2823" max="2823" width="9.140625" style="98" customWidth="1"/>
    <col min="2824" max="2824" width="8.140625" style="98" customWidth="1"/>
    <col min="2825" max="3071" width="9.140625" style="98"/>
    <col min="3072" max="3072" width="9.85546875" style="98" customWidth="1"/>
    <col min="3073" max="3073" width="26.28515625" style="98" customWidth="1"/>
    <col min="3074" max="3074" width="10.85546875" style="98" customWidth="1"/>
    <col min="3075" max="3075" width="12.7109375" style="98" customWidth="1"/>
    <col min="3076" max="3076" width="8.42578125" style="98" customWidth="1"/>
    <col min="3077" max="3077" width="12" style="98" customWidth="1"/>
    <col min="3078" max="3078" width="10.7109375" style="98" customWidth="1"/>
    <col min="3079" max="3079" width="9.140625" style="98" customWidth="1"/>
    <col min="3080" max="3080" width="8.140625" style="98" customWidth="1"/>
    <col min="3081" max="3327" width="9.140625" style="98"/>
    <col min="3328" max="3328" width="9.85546875" style="98" customWidth="1"/>
    <col min="3329" max="3329" width="26.28515625" style="98" customWidth="1"/>
    <col min="3330" max="3330" width="10.85546875" style="98" customWidth="1"/>
    <col min="3331" max="3331" width="12.7109375" style="98" customWidth="1"/>
    <col min="3332" max="3332" width="8.42578125" style="98" customWidth="1"/>
    <col min="3333" max="3333" width="12" style="98" customWidth="1"/>
    <col min="3334" max="3334" width="10.7109375" style="98" customWidth="1"/>
    <col min="3335" max="3335" width="9.140625" style="98" customWidth="1"/>
    <col min="3336" max="3336" width="8.140625" style="98" customWidth="1"/>
    <col min="3337" max="3583" width="9.140625" style="98"/>
    <col min="3584" max="3584" width="9.85546875" style="98" customWidth="1"/>
    <col min="3585" max="3585" width="26.28515625" style="98" customWidth="1"/>
    <col min="3586" max="3586" width="10.85546875" style="98" customWidth="1"/>
    <col min="3587" max="3587" width="12.7109375" style="98" customWidth="1"/>
    <col min="3588" max="3588" width="8.42578125" style="98" customWidth="1"/>
    <col min="3589" max="3589" width="12" style="98" customWidth="1"/>
    <col min="3590" max="3590" width="10.7109375" style="98" customWidth="1"/>
    <col min="3591" max="3591" width="9.140625" style="98" customWidth="1"/>
    <col min="3592" max="3592" width="8.140625" style="98" customWidth="1"/>
    <col min="3593" max="3839" width="9.140625" style="98"/>
    <col min="3840" max="3840" width="9.85546875" style="98" customWidth="1"/>
    <col min="3841" max="3841" width="26.28515625" style="98" customWidth="1"/>
    <col min="3842" max="3842" width="10.85546875" style="98" customWidth="1"/>
    <col min="3843" max="3843" width="12.7109375" style="98" customWidth="1"/>
    <col min="3844" max="3844" width="8.42578125" style="98" customWidth="1"/>
    <col min="3845" max="3845" width="12" style="98" customWidth="1"/>
    <col min="3846" max="3846" width="10.7109375" style="98" customWidth="1"/>
    <col min="3847" max="3847" width="9.140625" style="98" customWidth="1"/>
    <col min="3848" max="3848" width="8.140625" style="98" customWidth="1"/>
    <col min="3849" max="4095" width="9.140625" style="98"/>
    <col min="4096" max="4096" width="9.85546875" style="98" customWidth="1"/>
    <col min="4097" max="4097" width="26.28515625" style="98" customWidth="1"/>
    <col min="4098" max="4098" width="10.85546875" style="98" customWidth="1"/>
    <col min="4099" max="4099" width="12.7109375" style="98" customWidth="1"/>
    <col min="4100" max="4100" width="8.42578125" style="98" customWidth="1"/>
    <col min="4101" max="4101" width="12" style="98" customWidth="1"/>
    <col min="4102" max="4102" width="10.7109375" style="98" customWidth="1"/>
    <col min="4103" max="4103" width="9.140625" style="98" customWidth="1"/>
    <col min="4104" max="4104" width="8.140625" style="98" customWidth="1"/>
    <col min="4105" max="4351" width="9.140625" style="98"/>
    <col min="4352" max="4352" width="9.85546875" style="98" customWidth="1"/>
    <col min="4353" max="4353" width="26.28515625" style="98" customWidth="1"/>
    <col min="4354" max="4354" width="10.85546875" style="98" customWidth="1"/>
    <col min="4355" max="4355" width="12.7109375" style="98" customWidth="1"/>
    <col min="4356" max="4356" width="8.42578125" style="98" customWidth="1"/>
    <col min="4357" max="4357" width="12" style="98" customWidth="1"/>
    <col min="4358" max="4358" width="10.7109375" style="98" customWidth="1"/>
    <col min="4359" max="4359" width="9.140625" style="98" customWidth="1"/>
    <col min="4360" max="4360" width="8.140625" style="98" customWidth="1"/>
    <col min="4361" max="4607" width="9.140625" style="98"/>
    <col min="4608" max="4608" width="9.85546875" style="98" customWidth="1"/>
    <col min="4609" max="4609" width="26.28515625" style="98" customWidth="1"/>
    <col min="4610" max="4610" width="10.85546875" style="98" customWidth="1"/>
    <col min="4611" max="4611" width="12.7109375" style="98" customWidth="1"/>
    <col min="4612" max="4612" width="8.42578125" style="98" customWidth="1"/>
    <col min="4613" max="4613" width="12" style="98" customWidth="1"/>
    <col min="4614" max="4614" width="10.7109375" style="98" customWidth="1"/>
    <col min="4615" max="4615" width="9.140625" style="98" customWidth="1"/>
    <col min="4616" max="4616" width="8.140625" style="98" customWidth="1"/>
    <col min="4617" max="4863" width="9.140625" style="98"/>
    <col min="4864" max="4864" width="9.85546875" style="98" customWidth="1"/>
    <col min="4865" max="4865" width="26.28515625" style="98" customWidth="1"/>
    <col min="4866" max="4866" width="10.85546875" style="98" customWidth="1"/>
    <col min="4867" max="4867" width="12.7109375" style="98" customWidth="1"/>
    <col min="4868" max="4868" width="8.42578125" style="98" customWidth="1"/>
    <col min="4869" max="4869" width="12" style="98" customWidth="1"/>
    <col min="4870" max="4870" width="10.7109375" style="98" customWidth="1"/>
    <col min="4871" max="4871" width="9.140625" style="98" customWidth="1"/>
    <col min="4872" max="4872" width="8.140625" style="98" customWidth="1"/>
    <col min="4873" max="5119" width="9.140625" style="98"/>
    <col min="5120" max="5120" width="9.85546875" style="98" customWidth="1"/>
    <col min="5121" max="5121" width="26.28515625" style="98" customWidth="1"/>
    <col min="5122" max="5122" width="10.85546875" style="98" customWidth="1"/>
    <col min="5123" max="5123" width="12.7109375" style="98" customWidth="1"/>
    <col min="5124" max="5124" width="8.42578125" style="98" customWidth="1"/>
    <col min="5125" max="5125" width="12" style="98" customWidth="1"/>
    <col min="5126" max="5126" width="10.7109375" style="98" customWidth="1"/>
    <col min="5127" max="5127" width="9.140625" style="98" customWidth="1"/>
    <col min="5128" max="5128" width="8.140625" style="98" customWidth="1"/>
    <col min="5129" max="5375" width="9.140625" style="98"/>
    <col min="5376" max="5376" width="9.85546875" style="98" customWidth="1"/>
    <col min="5377" max="5377" width="26.28515625" style="98" customWidth="1"/>
    <col min="5378" max="5378" width="10.85546875" style="98" customWidth="1"/>
    <col min="5379" max="5379" width="12.7109375" style="98" customWidth="1"/>
    <col min="5380" max="5380" width="8.42578125" style="98" customWidth="1"/>
    <col min="5381" max="5381" width="12" style="98" customWidth="1"/>
    <col min="5382" max="5382" width="10.7109375" style="98" customWidth="1"/>
    <col min="5383" max="5383" width="9.140625" style="98" customWidth="1"/>
    <col min="5384" max="5384" width="8.140625" style="98" customWidth="1"/>
    <col min="5385" max="5631" width="9.140625" style="98"/>
    <col min="5632" max="5632" width="9.85546875" style="98" customWidth="1"/>
    <col min="5633" max="5633" width="26.28515625" style="98" customWidth="1"/>
    <col min="5634" max="5634" width="10.85546875" style="98" customWidth="1"/>
    <col min="5635" max="5635" width="12.7109375" style="98" customWidth="1"/>
    <col min="5636" max="5636" width="8.42578125" style="98" customWidth="1"/>
    <col min="5637" max="5637" width="12" style="98" customWidth="1"/>
    <col min="5638" max="5638" width="10.7109375" style="98" customWidth="1"/>
    <col min="5639" max="5639" width="9.140625" style="98" customWidth="1"/>
    <col min="5640" max="5640" width="8.140625" style="98" customWidth="1"/>
    <col min="5641" max="5887" width="9.140625" style="98"/>
    <col min="5888" max="5888" width="9.85546875" style="98" customWidth="1"/>
    <col min="5889" max="5889" width="26.28515625" style="98" customWidth="1"/>
    <col min="5890" max="5890" width="10.85546875" style="98" customWidth="1"/>
    <col min="5891" max="5891" width="12.7109375" style="98" customWidth="1"/>
    <col min="5892" max="5892" width="8.42578125" style="98" customWidth="1"/>
    <col min="5893" max="5893" width="12" style="98" customWidth="1"/>
    <col min="5894" max="5894" width="10.7109375" style="98" customWidth="1"/>
    <col min="5895" max="5895" width="9.140625" style="98" customWidth="1"/>
    <col min="5896" max="5896" width="8.140625" style="98" customWidth="1"/>
    <col min="5897" max="6143" width="9.140625" style="98"/>
    <col min="6144" max="6144" width="9.85546875" style="98" customWidth="1"/>
    <col min="6145" max="6145" width="26.28515625" style="98" customWidth="1"/>
    <col min="6146" max="6146" width="10.85546875" style="98" customWidth="1"/>
    <col min="6147" max="6147" width="12.7109375" style="98" customWidth="1"/>
    <col min="6148" max="6148" width="8.42578125" style="98" customWidth="1"/>
    <col min="6149" max="6149" width="12" style="98" customWidth="1"/>
    <col min="6150" max="6150" width="10.7109375" style="98" customWidth="1"/>
    <col min="6151" max="6151" width="9.140625" style="98" customWidth="1"/>
    <col min="6152" max="6152" width="8.140625" style="98" customWidth="1"/>
    <col min="6153" max="6399" width="9.140625" style="98"/>
    <col min="6400" max="6400" width="9.85546875" style="98" customWidth="1"/>
    <col min="6401" max="6401" width="26.28515625" style="98" customWidth="1"/>
    <col min="6402" max="6402" width="10.85546875" style="98" customWidth="1"/>
    <col min="6403" max="6403" width="12.7109375" style="98" customWidth="1"/>
    <col min="6404" max="6404" width="8.42578125" style="98" customWidth="1"/>
    <col min="6405" max="6405" width="12" style="98" customWidth="1"/>
    <col min="6406" max="6406" width="10.7109375" style="98" customWidth="1"/>
    <col min="6407" max="6407" width="9.140625" style="98" customWidth="1"/>
    <col min="6408" max="6408" width="8.140625" style="98" customWidth="1"/>
    <col min="6409" max="6655" width="9.140625" style="98"/>
    <col min="6656" max="6656" width="9.85546875" style="98" customWidth="1"/>
    <col min="6657" max="6657" width="26.28515625" style="98" customWidth="1"/>
    <col min="6658" max="6658" width="10.85546875" style="98" customWidth="1"/>
    <col min="6659" max="6659" width="12.7109375" style="98" customWidth="1"/>
    <col min="6660" max="6660" width="8.42578125" style="98" customWidth="1"/>
    <col min="6661" max="6661" width="12" style="98" customWidth="1"/>
    <col min="6662" max="6662" width="10.7109375" style="98" customWidth="1"/>
    <col min="6663" max="6663" width="9.140625" style="98" customWidth="1"/>
    <col min="6664" max="6664" width="8.140625" style="98" customWidth="1"/>
    <col min="6665" max="6911" width="9.140625" style="98"/>
    <col min="6912" max="6912" width="9.85546875" style="98" customWidth="1"/>
    <col min="6913" max="6913" width="26.28515625" style="98" customWidth="1"/>
    <col min="6914" max="6914" width="10.85546875" style="98" customWidth="1"/>
    <col min="6915" max="6915" width="12.7109375" style="98" customWidth="1"/>
    <col min="6916" max="6916" width="8.42578125" style="98" customWidth="1"/>
    <col min="6917" max="6917" width="12" style="98" customWidth="1"/>
    <col min="6918" max="6918" width="10.7109375" style="98" customWidth="1"/>
    <col min="6919" max="6919" width="9.140625" style="98" customWidth="1"/>
    <col min="6920" max="6920" width="8.140625" style="98" customWidth="1"/>
    <col min="6921" max="7167" width="9.140625" style="98"/>
    <col min="7168" max="7168" width="9.85546875" style="98" customWidth="1"/>
    <col min="7169" max="7169" width="26.28515625" style="98" customWidth="1"/>
    <col min="7170" max="7170" width="10.85546875" style="98" customWidth="1"/>
    <col min="7171" max="7171" width="12.7109375" style="98" customWidth="1"/>
    <col min="7172" max="7172" width="8.42578125" style="98" customWidth="1"/>
    <col min="7173" max="7173" width="12" style="98" customWidth="1"/>
    <col min="7174" max="7174" width="10.7109375" style="98" customWidth="1"/>
    <col min="7175" max="7175" width="9.140625" style="98" customWidth="1"/>
    <col min="7176" max="7176" width="8.140625" style="98" customWidth="1"/>
    <col min="7177" max="7423" width="9.140625" style="98"/>
    <col min="7424" max="7424" width="9.85546875" style="98" customWidth="1"/>
    <col min="7425" max="7425" width="26.28515625" style="98" customWidth="1"/>
    <col min="7426" max="7426" width="10.85546875" style="98" customWidth="1"/>
    <col min="7427" max="7427" width="12.7109375" style="98" customWidth="1"/>
    <col min="7428" max="7428" width="8.42578125" style="98" customWidth="1"/>
    <col min="7429" max="7429" width="12" style="98" customWidth="1"/>
    <col min="7430" max="7430" width="10.7109375" style="98" customWidth="1"/>
    <col min="7431" max="7431" width="9.140625" style="98" customWidth="1"/>
    <col min="7432" max="7432" width="8.140625" style="98" customWidth="1"/>
    <col min="7433" max="7679" width="9.140625" style="98"/>
    <col min="7680" max="7680" width="9.85546875" style="98" customWidth="1"/>
    <col min="7681" max="7681" width="26.28515625" style="98" customWidth="1"/>
    <col min="7682" max="7682" width="10.85546875" style="98" customWidth="1"/>
    <col min="7683" max="7683" width="12.7109375" style="98" customWidth="1"/>
    <col min="7684" max="7684" width="8.42578125" style="98" customWidth="1"/>
    <col min="7685" max="7685" width="12" style="98" customWidth="1"/>
    <col min="7686" max="7686" width="10.7109375" style="98" customWidth="1"/>
    <col min="7687" max="7687" width="9.140625" style="98" customWidth="1"/>
    <col min="7688" max="7688" width="8.140625" style="98" customWidth="1"/>
    <col min="7689" max="7935" width="9.140625" style="98"/>
    <col min="7936" max="7936" width="9.85546875" style="98" customWidth="1"/>
    <col min="7937" max="7937" width="26.28515625" style="98" customWidth="1"/>
    <col min="7938" max="7938" width="10.85546875" style="98" customWidth="1"/>
    <col min="7939" max="7939" width="12.7109375" style="98" customWidth="1"/>
    <col min="7940" max="7940" width="8.42578125" style="98" customWidth="1"/>
    <col min="7941" max="7941" width="12" style="98" customWidth="1"/>
    <col min="7942" max="7942" width="10.7109375" style="98" customWidth="1"/>
    <col min="7943" max="7943" width="9.140625" style="98" customWidth="1"/>
    <col min="7944" max="7944" width="8.140625" style="98" customWidth="1"/>
    <col min="7945" max="8191" width="9.140625" style="98"/>
    <col min="8192" max="8192" width="9.85546875" style="98" customWidth="1"/>
    <col min="8193" max="8193" width="26.28515625" style="98" customWidth="1"/>
    <col min="8194" max="8194" width="10.85546875" style="98" customWidth="1"/>
    <col min="8195" max="8195" width="12.7109375" style="98" customWidth="1"/>
    <col min="8196" max="8196" width="8.42578125" style="98" customWidth="1"/>
    <col min="8197" max="8197" width="12" style="98" customWidth="1"/>
    <col min="8198" max="8198" width="10.7109375" style="98" customWidth="1"/>
    <col min="8199" max="8199" width="9.140625" style="98" customWidth="1"/>
    <col min="8200" max="8200" width="8.140625" style="98" customWidth="1"/>
    <col min="8201" max="8447" width="9.140625" style="98"/>
    <col min="8448" max="8448" width="9.85546875" style="98" customWidth="1"/>
    <col min="8449" max="8449" width="26.28515625" style="98" customWidth="1"/>
    <col min="8450" max="8450" width="10.85546875" style="98" customWidth="1"/>
    <col min="8451" max="8451" width="12.7109375" style="98" customWidth="1"/>
    <col min="8452" max="8452" width="8.42578125" style="98" customWidth="1"/>
    <col min="8453" max="8453" width="12" style="98" customWidth="1"/>
    <col min="8454" max="8454" width="10.7109375" style="98" customWidth="1"/>
    <col min="8455" max="8455" width="9.140625" style="98" customWidth="1"/>
    <col min="8456" max="8456" width="8.140625" style="98" customWidth="1"/>
    <col min="8457" max="8703" width="9.140625" style="98"/>
    <col min="8704" max="8704" width="9.85546875" style="98" customWidth="1"/>
    <col min="8705" max="8705" width="26.28515625" style="98" customWidth="1"/>
    <col min="8706" max="8706" width="10.85546875" style="98" customWidth="1"/>
    <col min="8707" max="8707" width="12.7109375" style="98" customWidth="1"/>
    <col min="8708" max="8708" width="8.42578125" style="98" customWidth="1"/>
    <col min="8709" max="8709" width="12" style="98" customWidth="1"/>
    <col min="8710" max="8710" width="10.7109375" style="98" customWidth="1"/>
    <col min="8711" max="8711" width="9.140625" style="98" customWidth="1"/>
    <col min="8712" max="8712" width="8.140625" style="98" customWidth="1"/>
    <col min="8713" max="8959" width="9.140625" style="98"/>
    <col min="8960" max="8960" width="9.85546875" style="98" customWidth="1"/>
    <col min="8961" max="8961" width="26.28515625" style="98" customWidth="1"/>
    <col min="8962" max="8962" width="10.85546875" style="98" customWidth="1"/>
    <col min="8963" max="8963" width="12.7109375" style="98" customWidth="1"/>
    <col min="8964" max="8964" width="8.42578125" style="98" customWidth="1"/>
    <col min="8965" max="8965" width="12" style="98" customWidth="1"/>
    <col min="8966" max="8966" width="10.7109375" style="98" customWidth="1"/>
    <col min="8967" max="8967" width="9.140625" style="98" customWidth="1"/>
    <col min="8968" max="8968" width="8.140625" style="98" customWidth="1"/>
    <col min="8969" max="9215" width="9.140625" style="98"/>
    <col min="9216" max="9216" width="9.85546875" style="98" customWidth="1"/>
    <col min="9217" max="9217" width="26.28515625" style="98" customWidth="1"/>
    <col min="9218" max="9218" width="10.85546875" style="98" customWidth="1"/>
    <col min="9219" max="9219" width="12.7109375" style="98" customWidth="1"/>
    <col min="9220" max="9220" width="8.42578125" style="98" customWidth="1"/>
    <col min="9221" max="9221" width="12" style="98" customWidth="1"/>
    <col min="9222" max="9222" width="10.7109375" style="98" customWidth="1"/>
    <col min="9223" max="9223" width="9.140625" style="98" customWidth="1"/>
    <col min="9224" max="9224" width="8.140625" style="98" customWidth="1"/>
    <col min="9225" max="9471" width="9.140625" style="98"/>
    <col min="9472" max="9472" width="9.85546875" style="98" customWidth="1"/>
    <col min="9473" max="9473" width="26.28515625" style="98" customWidth="1"/>
    <col min="9474" max="9474" width="10.85546875" style="98" customWidth="1"/>
    <col min="9475" max="9475" width="12.7109375" style="98" customWidth="1"/>
    <col min="9476" max="9476" width="8.42578125" style="98" customWidth="1"/>
    <col min="9477" max="9477" width="12" style="98" customWidth="1"/>
    <col min="9478" max="9478" width="10.7109375" style="98" customWidth="1"/>
    <col min="9479" max="9479" width="9.140625" style="98" customWidth="1"/>
    <col min="9480" max="9480" width="8.140625" style="98" customWidth="1"/>
    <col min="9481" max="9727" width="9.140625" style="98"/>
    <col min="9728" max="9728" width="9.85546875" style="98" customWidth="1"/>
    <col min="9729" max="9729" width="26.28515625" style="98" customWidth="1"/>
    <col min="9730" max="9730" width="10.85546875" style="98" customWidth="1"/>
    <col min="9731" max="9731" width="12.7109375" style="98" customWidth="1"/>
    <col min="9732" max="9732" width="8.42578125" style="98" customWidth="1"/>
    <col min="9733" max="9733" width="12" style="98" customWidth="1"/>
    <col min="9734" max="9734" width="10.7109375" style="98" customWidth="1"/>
    <col min="9735" max="9735" width="9.140625" style="98" customWidth="1"/>
    <col min="9736" max="9736" width="8.140625" style="98" customWidth="1"/>
    <col min="9737" max="9983" width="9.140625" style="98"/>
    <col min="9984" max="9984" width="9.85546875" style="98" customWidth="1"/>
    <col min="9985" max="9985" width="26.28515625" style="98" customWidth="1"/>
    <col min="9986" max="9986" width="10.85546875" style="98" customWidth="1"/>
    <col min="9987" max="9987" width="12.7109375" style="98" customWidth="1"/>
    <col min="9988" max="9988" width="8.42578125" style="98" customWidth="1"/>
    <col min="9989" max="9989" width="12" style="98" customWidth="1"/>
    <col min="9990" max="9990" width="10.7109375" style="98" customWidth="1"/>
    <col min="9991" max="9991" width="9.140625" style="98" customWidth="1"/>
    <col min="9992" max="9992" width="8.140625" style="98" customWidth="1"/>
    <col min="9993" max="10239" width="9.140625" style="98"/>
    <col min="10240" max="10240" width="9.85546875" style="98" customWidth="1"/>
    <col min="10241" max="10241" width="26.28515625" style="98" customWidth="1"/>
    <col min="10242" max="10242" width="10.85546875" style="98" customWidth="1"/>
    <col min="10243" max="10243" width="12.7109375" style="98" customWidth="1"/>
    <col min="10244" max="10244" width="8.42578125" style="98" customWidth="1"/>
    <col min="10245" max="10245" width="12" style="98" customWidth="1"/>
    <col min="10246" max="10246" width="10.7109375" style="98" customWidth="1"/>
    <col min="10247" max="10247" width="9.140625" style="98" customWidth="1"/>
    <col min="10248" max="10248" width="8.140625" style="98" customWidth="1"/>
    <col min="10249" max="10495" width="9.140625" style="98"/>
    <col min="10496" max="10496" width="9.85546875" style="98" customWidth="1"/>
    <col min="10497" max="10497" width="26.28515625" style="98" customWidth="1"/>
    <col min="10498" max="10498" width="10.85546875" style="98" customWidth="1"/>
    <col min="10499" max="10499" width="12.7109375" style="98" customWidth="1"/>
    <col min="10500" max="10500" width="8.42578125" style="98" customWidth="1"/>
    <col min="10501" max="10501" width="12" style="98" customWidth="1"/>
    <col min="10502" max="10502" width="10.7109375" style="98" customWidth="1"/>
    <col min="10503" max="10503" width="9.140625" style="98" customWidth="1"/>
    <col min="10504" max="10504" width="8.140625" style="98" customWidth="1"/>
    <col min="10505" max="10751" width="9.140625" style="98"/>
    <col min="10752" max="10752" width="9.85546875" style="98" customWidth="1"/>
    <col min="10753" max="10753" width="26.28515625" style="98" customWidth="1"/>
    <col min="10754" max="10754" width="10.85546875" style="98" customWidth="1"/>
    <col min="10755" max="10755" width="12.7109375" style="98" customWidth="1"/>
    <col min="10756" max="10756" width="8.42578125" style="98" customWidth="1"/>
    <col min="10757" max="10757" width="12" style="98" customWidth="1"/>
    <col min="10758" max="10758" width="10.7109375" style="98" customWidth="1"/>
    <col min="10759" max="10759" width="9.140625" style="98" customWidth="1"/>
    <col min="10760" max="10760" width="8.140625" style="98" customWidth="1"/>
    <col min="10761" max="11007" width="9.140625" style="98"/>
    <col min="11008" max="11008" width="9.85546875" style="98" customWidth="1"/>
    <col min="11009" max="11009" width="26.28515625" style="98" customWidth="1"/>
    <col min="11010" max="11010" width="10.85546875" style="98" customWidth="1"/>
    <col min="11011" max="11011" width="12.7109375" style="98" customWidth="1"/>
    <col min="11012" max="11012" width="8.42578125" style="98" customWidth="1"/>
    <col min="11013" max="11013" width="12" style="98" customWidth="1"/>
    <col min="11014" max="11014" width="10.7109375" style="98" customWidth="1"/>
    <col min="11015" max="11015" width="9.140625" style="98" customWidth="1"/>
    <col min="11016" max="11016" width="8.140625" style="98" customWidth="1"/>
    <col min="11017" max="11263" width="9.140625" style="98"/>
    <col min="11264" max="11264" width="9.85546875" style="98" customWidth="1"/>
    <col min="11265" max="11265" width="26.28515625" style="98" customWidth="1"/>
    <col min="11266" max="11266" width="10.85546875" style="98" customWidth="1"/>
    <col min="11267" max="11267" width="12.7109375" style="98" customWidth="1"/>
    <col min="11268" max="11268" width="8.42578125" style="98" customWidth="1"/>
    <col min="11269" max="11269" width="12" style="98" customWidth="1"/>
    <col min="11270" max="11270" width="10.7109375" style="98" customWidth="1"/>
    <col min="11271" max="11271" width="9.140625" style="98" customWidth="1"/>
    <col min="11272" max="11272" width="8.140625" style="98" customWidth="1"/>
    <col min="11273" max="11519" width="9.140625" style="98"/>
    <col min="11520" max="11520" width="9.85546875" style="98" customWidth="1"/>
    <col min="11521" max="11521" width="26.28515625" style="98" customWidth="1"/>
    <col min="11522" max="11522" width="10.85546875" style="98" customWidth="1"/>
    <col min="11523" max="11523" width="12.7109375" style="98" customWidth="1"/>
    <col min="11524" max="11524" width="8.42578125" style="98" customWidth="1"/>
    <col min="11525" max="11525" width="12" style="98" customWidth="1"/>
    <col min="11526" max="11526" width="10.7109375" style="98" customWidth="1"/>
    <col min="11527" max="11527" width="9.140625" style="98" customWidth="1"/>
    <col min="11528" max="11528" width="8.140625" style="98" customWidth="1"/>
    <col min="11529" max="11775" width="9.140625" style="98"/>
    <col min="11776" max="11776" width="9.85546875" style="98" customWidth="1"/>
    <col min="11777" max="11777" width="26.28515625" style="98" customWidth="1"/>
    <col min="11778" max="11778" width="10.85546875" style="98" customWidth="1"/>
    <col min="11779" max="11779" width="12.7109375" style="98" customWidth="1"/>
    <col min="11780" max="11780" width="8.42578125" style="98" customWidth="1"/>
    <col min="11781" max="11781" width="12" style="98" customWidth="1"/>
    <col min="11782" max="11782" width="10.7109375" style="98" customWidth="1"/>
    <col min="11783" max="11783" width="9.140625" style="98" customWidth="1"/>
    <col min="11784" max="11784" width="8.140625" style="98" customWidth="1"/>
    <col min="11785" max="12031" width="9.140625" style="98"/>
    <col min="12032" max="12032" width="9.85546875" style="98" customWidth="1"/>
    <col min="12033" max="12033" width="26.28515625" style="98" customWidth="1"/>
    <col min="12034" max="12034" width="10.85546875" style="98" customWidth="1"/>
    <col min="12035" max="12035" width="12.7109375" style="98" customWidth="1"/>
    <col min="12036" max="12036" width="8.42578125" style="98" customWidth="1"/>
    <col min="12037" max="12037" width="12" style="98" customWidth="1"/>
    <col min="12038" max="12038" width="10.7109375" style="98" customWidth="1"/>
    <col min="12039" max="12039" width="9.140625" style="98" customWidth="1"/>
    <col min="12040" max="12040" width="8.140625" style="98" customWidth="1"/>
    <col min="12041" max="12287" width="9.140625" style="98"/>
    <col min="12288" max="12288" width="9.85546875" style="98" customWidth="1"/>
    <col min="12289" max="12289" width="26.28515625" style="98" customWidth="1"/>
    <col min="12290" max="12290" width="10.85546875" style="98" customWidth="1"/>
    <col min="12291" max="12291" width="12.7109375" style="98" customWidth="1"/>
    <col min="12292" max="12292" width="8.42578125" style="98" customWidth="1"/>
    <col min="12293" max="12293" width="12" style="98" customWidth="1"/>
    <col min="12294" max="12294" width="10.7109375" style="98" customWidth="1"/>
    <col min="12295" max="12295" width="9.140625" style="98" customWidth="1"/>
    <col min="12296" max="12296" width="8.140625" style="98" customWidth="1"/>
    <col min="12297" max="12543" width="9.140625" style="98"/>
    <col min="12544" max="12544" width="9.85546875" style="98" customWidth="1"/>
    <col min="12545" max="12545" width="26.28515625" style="98" customWidth="1"/>
    <col min="12546" max="12546" width="10.85546875" style="98" customWidth="1"/>
    <col min="12547" max="12547" width="12.7109375" style="98" customWidth="1"/>
    <col min="12548" max="12548" width="8.42578125" style="98" customWidth="1"/>
    <col min="12549" max="12549" width="12" style="98" customWidth="1"/>
    <col min="12550" max="12550" width="10.7109375" style="98" customWidth="1"/>
    <col min="12551" max="12551" width="9.140625" style="98" customWidth="1"/>
    <col min="12552" max="12552" width="8.140625" style="98" customWidth="1"/>
    <col min="12553" max="12799" width="9.140625" style="98"/>
    <col min="12800" max="12800" width="9.85546875" style="98" customWidth="1"/>
    <col min="12801" max="12801" width="26.28515625" style="98" customWidth="1"/>
    <col min="12802" max="12802" width="10.85546875" style="98" customWidth="1"/>
    <col min="12803" max="12803" width="12.7109375" style="98" customWidth="1"/>
    <col min="12804" max="12804" width="8.42578125" style="98" customWidth="1"/>
    <col min="12805" max="12805" width="12" style="98" customWidth="1"/>
    <col min="12806" max="12806" width="10.7109375" style="98" customWidth="1"/>
    <col min="12807" max="12807" width="9.140625" style="98" customWidth="1"/>
    <col min="12808" max="12808" width="8.140625" style="98" customWidth="1"/>
    <col min="12809" max="13055" width="9.140625" style="98"/>
    <col min="13056" max="13056" width="9.85546875" style="98" customWidth="1"/>
    <col min="13057" max="13057" width="26.28515625" style="98" customWidth="1"/>
    <col min="13058" max="13058" width="10.85546875" style="98" customWidth="1"/>
    <col min="13059" max="13059" width="12.7109375" style="98" customWidth="1"/>
    <col min="13060" max="13060" width="8.42578125" style="98" customWidth="1"/>
    <col min="13061" max="13061" width="12" style="98" customWidth="1"/>
    <col min="13062" max="13062" width="10.7109375" style="98" customWidth="1"/>
    <col min="13063" max="13063" width="9.140625" style="98" customWidth="1"/>
    <col min="13064" max="13064" width="8.140625" style="98" customWidth="1"/>
    <col min="13065" max="13311" width="9.140625" style="98"/>
    <col min="13312" max="13312" width="9.85546875" style="98" customWidth="1"/>
    <col min="13313" max="13313" width="26.28515625" style="98" customWidth="1"/>
    <col min="13314" max="13314" width="10.85546875" style="98" customWidth="1"/>
    <col min="13315" max="13315" width="12.7109375" style="98" customWidth="1"/>
    <col min="13316" max="13316" width="8.42578125" style="98" customWidth="1"/>
    <col min="13317" max="13317" width="12" style="98" customWidth="1"/>
    <col min="13318" max="13318" width="10.7109375" style="98" customWidth="1"/>
    <col min="13319" max="13319" width="9.140625" style="98" customWidth="1"/>
    <col min="13320" max="13320" width="8.140625" style="98" customWidth="1"/>
    <col min="13321" max="13567" width="9.140625" style="98"/>
    <col min="13568" max="13568" width="9.85546875" style="98" customWidth="1"/>
    <col min="13569" max="13569" width="26.28515625" style="98" customWidth="1"/>
    <col min="13570" max="13570" width="10.85546875" style="98" customWidth="1"/>
    <col min="13571" max="13571" width="12.7109375" style="98" customWidth="1"/>
    <col min="13572" max="13572" width="8.42578125" style="98" customWidth="1"/>
    <col min="13573" max="13573" width="12" style="98" customWidth="1"/>
    <col min="13574" max="13574" width="10.7109375" style="98" customWidth="1"/>
    <col min="13575" max="13575" width="9.140625" style="98" customWidth="1"/>
    <col min="13576" max="13576" width="8.140625" style="98" customWidth="1"/>
    <col min="13577" max="13823" width="9.140625" style="98"/>
    <col min="13824" max="13824" width="9.85546875" style="98" customWidth="1"/>
    <col min="13825" max="13825" width="26.28515625" style="98" customWidth="1"/>
    <col min="13826" max="13826" width="10.85546875" style="98" customWidth="1"/>
    <col min="13827" max="13827" width="12.7109375" style="98" customWidth="1"/>
    <col min="13828" max="13828" width="8.42578125" style="98" customWidth="1"/>
    <col min="13829" max="13829" width="12" style="98" customWidth="1"/>
    <col min="13830" max="13830" width="10.7109375" style="98" customWidth="1"/>
    <col min="13831" max="13831" width="9.140625" style="98" customWidth="1"/>
    <col min="13832" max="13832" width="8.140625" style="98" customWidth="1"/>
    <col min="13833" max="14079" width="9.140625" style="98"/>
    <col min="14080" max="14080" width="9.85546875" style="98" customWidth="1"/>
    <col min="14081" max="14081" width="26.28515625" style="98" customWidth="1"/>
    <col min="14082" max="14082" width="10.85546875" style="98" customWidth="1"/>
    <col min="14083" max="14083" width="12.7109375" style="98" customWidth="1"/>
    <col min="14084" max="14084" width="8.42578125" style="98" customWidth="1"/>
    <col min="14085" max="14085" width="12" style="98" customWidth="1"/>
    <col min="14086" max="14086" width="10.7109375" style="98" customWidth="1"/>
    <col min="14087" max="14087" width="9.140625" style="98" customWidth="1"/>
    <col min="14088" max="14088" width="8.140625" style="98" customWidth="1"/>
    <col min="14089" max="14335" width="9.140625" style="98"/>
    <col min="14336" max="14336" width="9.85546875" style="98" customWidth="1"/>
    <col min="14337" max="14337" width="26.28515625" style="98" customWidth="1"/>
    <col min="14338" max="14338" width="10.85546875" style="98" customWidth="1"/>
    <col min="14339" max="14339" width="12.7109375" style="98" customWidth="1"/>
    <col min="14340" max="14340" width="8.42578125" style="98" customWidth="1"/>
    <col min="14341" max="14341" width="12" style="98" customWidth="1"/>
    <col min="14342" max="14342" width="10.7109375" style="98" customWidth="1"/>
    <col min="14343" max="14343" width="9.140625" style="98" customWidth="1"/>
    <col min="14344" max="14344" width="8.140625" style="98" customWidth="1"/>
    <col min="14345" max="14591" width="9.140625" style="98"/>
    <col min="14592" max="14592" width="9.85546875" style="98" customWidth="1"/>
    <col min="14593" max="14593" width="26.28515625" style="98" customWidth="1"/>
    <col min="14594" max="14594" width="10.85546875" style="98" customWidth="1"/>
    <col min="14595" max="14595" width="12.7109375" style="98" customWidth="1"/>
    <col min="14596" max="14596" width="8.42578125" style="98" customWidth="1"/>
    <col min="14597" max="14597" width="12" style="98" customWidth="1"/>
    <col min="14598" max="14598" width="10.7109375" style="98" customWidth="1"/>
    <col min="14599" max="14599" width="9.140625" style="98" customWidth="1"/>
    <col min="14600" max="14600" width="8.140625" style="98" customWidth="1"/>
    <col min="14601" max="14847" width="9.140625" style="98"/>
    <col min="14848" max="14848" width="9.85546875" style="98" customWidth="1"/>
    <col min="14849" max="14849" width="26.28515625" style="98" customWidth="1"/>
    <col min="14850" max="14850" width="10.85546875" style="98" customWidth="1"/>
    <col min="14851" max="14851" width="12.7109375" style="98" customWidth="1"/>
    <col min="14852" max="14852" width="8.42578125" style="98" customWidth="1"/>
    <col min="14853" max="14853" width="12" style="98" customWidth="1"/>
    <col min="14854" max="14854" width="10.7109375" style="98" customWidth="1"/>
    <col min="14855" max="14855" width="9.140625" style="98" customWidth="1"/>
    <col min="14856" max="14856" width="8.140625" style="98" customWidth="1"/>
    <col min="14857" max="15103" width="9.140625" style="98"/>
    <col min="15104" max="15104" width="9.85546875" style="98" customWidth="1"/>
    <col min="15105" max="15105" width="26.28515625" style="98" customWidth="1"/>
    <col min="15106" max="15106" width="10.85546875" style="98" customWidth="1"/>
    <col min="15107" max="15107" width="12.7109375" style="98" customWidth="1"/>
    <col min="15108" max="15108" width="8.42578125" style="98" customWidth="1"/>
    <col min="15109" max="15109" width="12" style="98" customWidth="1"/>
    <col min="15110" max="15110" width="10.7109375" style="98" customWidth="1"/>
    <col min="15111" max="15111" width="9.140625" style="98" customWidth="1"/>
    <col min="15112" max="15112" width="8.140625" style="98" customWidth="1"/>
    <col min="15113" max="15359" width="9.140625" style="98"/>
    <col min="15360" max="15360" width="9.85546875" style="98" customWidth="1"/>
    <col min="15361" max="15361" width="26.28515625" style="98" customWidth="1"/>
    <col min="15362" max="15362" width="10.85546875" style="98" customWidth="1"/>
    <col min="15363" max="15363" width="12.7109375" style="98" customWidth="1"/>
    <col min="15364" max="15364" width="8.42578125" style="98" customWidth="1"/>
    <col min="15365" max="15365" width="12" style="98" customWidth="1"/>
    <col min="15366" max="15366" width="10.7109375" style="98" customWidth="1"/>
    <col min="15367" max="15367" width="9.140625" style="98" customWidth="1"/>
    <col min="15368" max="15368" width="8.140625" style="98" customWidth="1"/>
    <col min="15369" max="15615" width="9.140625" style="98"/>
    <col min="15616" max="15616" width="9.85546875" style="98" customWidth="1"/>
    <col min="15617" max="15617" width="26.28515625" style="98" customWidth="1"/>
    <col min="15618" max="15618" width="10.85546875" style="98" customWidth="1"/>
    <col min="15619" max="15619" width="12.7109375" style="98" customWidth="1"/>
    <col min="15620" max="15620" width="8.42578125" style="98" customWidth="1"/>
    <col min="15621" max="15621" width="12" style="98" customWidth="1"/>
    <col min="15622" max="15622" width="10.7109375" style="98" customWidth="1"/>
    <col min="15623" max="15623" width="9.140625" style="98" customWidth="1"/>
    <col min="15624" max="15624" width="8.140625" style="98" customWidth="1"/>
    <col min="15625" max="15871" width="9.140625" style="98"/>
    <col min="15872" max="15872" width="9.85546875" style="98" customWidth="1"/>
    <col min="15873" max="15873" width="26.28515625" style="98" customWidth="1"/>
    <col min="15874" max="15874" width="10.85546875" style="98" customWidth="1"/>
    <col min="15875" max="15875" width="12.7109375" style="98" customWidth="1"/>
    <col min="15876" max="15876" width="8.42578125" style="98" customWidth="1"/>
    <col min="15877" max="15877" width="12" style="98" customWidth="1"/>
    <col min="15878" max="15878" width="10.7109375" style="98" customWidth="1"/>
    <col min="15879" max="15879" width="9.140625" style="98" customWidth="1"/>
    <col min="15880" max="15880" width="8.140625" style="98" customWidth="1"/>
    <col min="15881" max="16127" width="9.140625" style="98"/>
    <col min="16128" max="16128" width="9.85546875" style="98" customWidth="1"/>
    <col min="16129" max="16129" width="26.28515625" style="98" customWidth="1"/>
    <col min="16130" max="16130" width="10.85546875" style="98" customWidth="1"/>
    <col min="16131" max="16131" width="12.7109375" style="98" customWidth="1"/>
    <col min="16132" max="16132" width="8.42578125" style="98" customWidth="1"/>
    <col min="16133" max="16133" width="12" style="98" customWidth="1"/>
    <col min="16134" max="16134" width="10.7109375" style="98" customWidth="1"/>
    <col min="16135" max="16135" width="9.140625" style="98" customWidth="1"/>
    <col min="16136" max="16136" width="8.140625" style="98" customWidth="1"/>
    <col min="16137" max="16384" width="9.140625" style="98"/>
  </cols>
  <sheetData>
    <row r="1" spans="1:8" x14ac:dyDescent="0.2">
      <c r="A1" s="96" t="s">
        <v>16</v>
      </c>
      <c r="B1" s="97"/>
    </row>
    <row r="2" spans="1:8" x14ac:dyDescent="0.2">
      <c r="A2" s="96" t="s">
        <v>19</v>
      </c>
      <c r="B2" s="97"/>
    </row>
    <row r="3" spans="1:8" x14ac:dyDescent="0.2">
      <c r="A3" s="96" t="s">
        <v>17</v>
      </c>
      <c r="B3" s="97"/>
    </row>
    <row r="4" spans="1:8" ht="15.75" customHeight="1" x14ac:dyDescent="0.2">
      <c r="A4" s="249" t="s">
        <v>252</v>
      </c>
      <c r="B4" s="249"/>
      <c r="C4" s="249"/>
      <c r="D4" s="249"/>
      <c r="E4" s="249"/>
      <c r="F4" s="249"/>
      <c r="G4" s="249"/>
      <c r="H4" s="249"/>
    </row>
    <row r="5" spans="1:8" ht="5.25" customHeight="1" x14ac:dyDescent="0.2">
      <c r="A5" s="122"/>
      <c r="B5" s="122"/>
      <c r="C5" s="122"/>
      <c r="D5" s="122"/>
      <c r="E5" s="122"/>
      <c r="F5" s="122"/>
      <c r="G5" s="122"/>
      <c r="H5" s="122"/>
    </row>
    <row r="6" spans="1:8" ht="16.5" customHeight="1" thickBot="1" x14ac:dyDescent="0.3">
      <c r="A6" s="251" t="s">
        <v>248</v>
      </c>
      <c r="B6" s="251"/>
      <c r="C6" s="251"/>
      <c r="D6" s="251"/>
      <c r="E6" s="251"/>
      <c r="F6" s="251"/>
      <c r="G6" s="251"/>
      <c r="H6" s="251"/>
    </row>
    <row r="7" spans="1:8" ht="51" customHeight="1" thickTop="1" thickBot="1" x14ac:dyDescent="0.25">
      <c r="A7" s="252" t="s">
        <v>20</v>
      </c>
      <c r="B7" s="253"/>
      <c r="C7" s="18" t="s">
        <v>253</v>
      </c>
      <c r="D7" s="18" t="s">
        <v>10</v>
      </c>
      <c r="E7" s="6" t="s">
        <v>11</v>
      </c>
      <c r="F7" s="18" t="s">
        <v>254</v>
      </c>
      <c r="G7" s="6" t="s">
        <v>12</v>
      </c>
      <c r="H7" s="6" t="s">
        <v>12</v>
      </c>
    </row>
    <row r="8" spans="1:8" ht="14.25" thickTop="1" thickBot="1" x14ac:dyDescent="0.25">
      <c r="A8" s="254">
        <v>1</v>
      </c>
      <c r="B8" s="255"/>
      <c r="C8" s="100">
        <v>2</v>
      </c>
      <c r="D8" s="100">
        <v>3</v>
      </c>
      <c r="E8" s="100">
        <v>4</v>
      </c>
      <c r="F8" s="100">
        <v>5</v>
      </c>
      <c r="G8" s="100" t="s">
        <v>13</v>
      </c>
      <c r="H8" s="100" t="s">
        <v>269</v>
      </c>
    </row>
    <row r="9" spans="1:8" ht="45.75" thickTop="1" x14ac:dyDescent="0.2">
      <c r="A9" s="102" t="s">
        <v>229</v>
      </c>
      <c r="B9" s="103" t="s">
        <v>16</v>
      </c>
      <c r="C9" s="101"/>
      <c r="D9" s="101"/>
      <c r="E9" s="101"/>
      <c r="F9" s="101"/>
      <c r="G9" s="150"/>
      <c r="H9" s="117"/>
    </row>
    <row r="10" spans="1:8" x14ac:dyDescent="0.2">
      <c r="A10" s="250" t="s">
        <v>68</v>
      </c>
      <c r="B10" s="250"/>
      <c r="C10" s="101">
        <v>1511398.83</v>
      </c>
      <c r="D10" s="101">
        <v>1611100</v>
      </c>
      <c r="E10" s="101">
        <v>1862200</v>
      </c>
      <c r="F10" s="101">
        <v>1967497.74</v>
      </c>
      <c r="G10" s="150">
        <f t="shared" ref="G10:G74" si="0">F10/C10*100</f>
        <v>130.17727028411156</v>
      </c>
      <c r="H10" s="117">
        <f t="shared" ref="H10:H15" si="1">F10/E10*100</f>
        <v>105.65448072172698</v>
      </c>
    </row>
    <row r="11" spans="1:8" ht="38.25" x14ac:dyDescent="0.2">
      <c r="A11" s="106" t="s">
        <v>230</v>
      </c>
      <c r="B11" s="106" t="s">
        <v>231</v>
      </c>
      <c r="C11" s="107">
        <v>1511398.83</v>
      </c>
      <c r="D11" s="107">
        <v>161100</v>
      </c>
      <c r="E11" s="107">
        <v>126200</v>
      </c>
      <c r="F11" s="107">
        <v>89893.96</v>
      </c>
      <c r="G11" s="119">
        <f t="shared" si="0"/>
        <v>5.9477325386046518</v>
      </c>
      <c r="H11" s="115">
        <f t="shared" si="1"/>
        <v>71.231347068145794</v>
      </c>
    </row>
    <row r="12" spans="1:8" ht="38.25" x14ac:dyDescent="0.2">
      <c r="A12" s="104" t="s">
        <v>232</v>
      </c>
      <c r="B12" s="104" t="s">
        <v>233</v>
      </c>
      <c r="C12" s="105">
        <v>115961.09</v>
      </c>
      <c r="D12" s="105">
        <v>14400</v>
      </c>
      <c r="E12" s="105">
        <v>126200</v>
      </c>
      <c r="F12" s="105">
        <v>89983.96</v>
      </c>
      <c r="G12" s="120">
        <f t="shared" si="0"/>
        <v>77.598408224689862</v>
      </c>
      <c r="H12" s="116">
        <f t="shared" si="1"/>
        <v>71.302662440570529</v>
      </c>
    </row>
    <row r="13" spans="1:8" x14ac:dyDescent="0.2">
      <c r="A13" s="146" t="s">
        <v>213</v>
      </c>
      <c r="B13" s="146" t="s">
        <v>214</v>
      </c>
      <c r="C13" s="147">
        <v>168227.64</v>
      </c>
      <c r="D13" s="147">
        <v>215600</v>
      </c>
      <c r="E13" s="147">
        <v>218300</v>
      </c>
      <c r="F13" s="147">
        <v>162014.51999999999</v>
      </c>
      <c r="G13" s="148">
        <f t="shared" ref="G13:G14" si="2">F13/C13*100</f>
        <v>96.306718681900293</v>
      </c>
      <c r="H13" s="149">
        <f t="shared" si="1"/>
        <v>74.216454420522211</v>
      </c>
    </row>
    <row r="14" spans="1:8" x14ac:dyDescent="0.2">
      <c r="A14" s="62" t="s">
        <v>215</v>
      </c>
      <c r="B14" s="62" t="s">
        <v>214</v>
      </c>
      <c r="C14" s="64">
        <v>115961.09</v>
      </c>
      <c r="D14" s="64">
        <v>123500</v>
      </c>
      <c r="E14" s="64">
        <v>126200</v>
      </c>
      <c r="F14" s="64">
        <v>89983.96</v>
      </c>
      <c r="G14" s="118">
        <f t="shared" si="2"/>
        <v>77.598408224689862</v>
      </c>
      <c r="H14" s="114">
        <f t="shared" si="1"/>
        <v>71.302662440570529</v>
      </c>
    </row>
    <row r="15" spans="1:8" x14ac:dyDescent="0.2">
      <c r="A15" s="30" t="s">
        <v>90</v>
      </c>
      <c r="B15" s="30" t="s">
        <v>91</v>
      </c>
      <c r="C15" s="31">
        <v>51963.02</v>
      </c>
      <c r="D15" s="31">
        <v>14100</v>
      </c>
      <c r="E15" s="31">
        <v>14400</v>
      </c>
      <c r="F15" s="31">
        <v>13178.77</v>
      </c>
      <c r="G15" s="121">
        <f t="shared" si="0"/>
        <v>25.361824620662926</v>
      </c>
      <c r="H15" s="117">
        <f t="shared" si="1"/>
        <v>91.519236111111113</v>
      </c>
    </row>
    <row r="16" spans="1:8" ht="25.5" x14ac:dyDescent="0.2">
      <c r="A16" s="30" t="s">
        <v>96</v>
      </c>
      <c r="B16" s="30" t="s">
        <v>97</v>
      </c>
      <c r="C16" s="31">
        <v>24330.31</v>
      </c>
      <c r="D16" s="31">
        <v>3100</v>
      </c>
      <c r="E16" s="31">
        <v>3100</v>
      </c>
      <c r="F16" s="31">
        <v>2599.5300000000002</v>
      </c>
      <c r="G16" s="121">
        <f t="shared" si="0"/>
        <v>10.684327491100607</v>
      </c>
      <c r="H16" s="117">
        <f t="shared" ref="H16:H20" si="3">F16/E16*100</f>
        <v>83.855806451612906</v>
      </c>
    </row>
    <row r="17" spans="1:8" x14ac:dyDescent="0.2">
      <c r="A17" s="30" t="s">
        <v>106</v>
      </c>
      <c r="B17" s="30" t="s">
        <v>107</v>
      </c>
      <c r="C17" s="31">
        <v>19905.150000000001</v>
      </c>
      <c r="D17" s="31">
        <v>4400</v>
      </c>
      <c r="E17" s="31">
        <v>4400</v>
      </c>
      <c r="F17" s="31">
        <v>5400</v>
      </c>
      <c r="G17" s="121">
        <f t="shared" si="0"/>
        <v>27.128657658947557</v>
      </c>
      <c r="H17" s="117">
        <f t="shared" si="3"/>
        <v>122.72727272727273</v>
      </c>
    </row>
    <row r="18" spans="1:8" x14ac:dyDescent="0.2">
      <c r="A18" s="61">
        <v>3234</v>
      </c>
      <c r="B18" s="30" t="s">
        <v>123</v>
      </c>
      <c r="C18" s="31">
        <v>0</v>
      </c>
      <c r="D18" s="31">
        <v>0</v>
      </c>
      <c r="E18" s="31">
        <v>300</v>
      </c>
      <c r="F18" s="31">
        <v>300</v>
      </c>
      <c r="G18" s="121" t="e">
        <f t="shared" si="0"/>
        <v>#DIV/0!</v>
      </c>
      <c r="H18" s="117">
        <f t="shared" si="3"/>
        <v>100</v>
      </c>
    </row>
    <row r="19" spans="1:8" ht="25.5" x14ac:dyDescent="0.2">
      <c r="A19" s="30" t="s">
        <v>126</v>
      </c>
      <c r="B19" s="30" t="s">
        <v>127</v>
      </c>
      <c r="C19" s="31">
        <v>4459.5600000000004</v>
      </c>
      <c r="D19" s="31">
        <v>3000</v>
      </c>
      <c r="E19" s="31">
        <v>3000</v>
      </c>
      <c r="F19" s="31">
        <v>2389.0500000000002</v>
      </c>
      <c r="G19" s="121">
        <f t="shared" si="0"/>
        <v>53.571428571428569</v>
      </c>
      <c r="H19" s="117">
        <f t="shared" si="3"/>
        <v>79.635000000000005</v>
      </c>
    </row>
    <row r="20" spans="1:8" ht="38.25" x14ac:dyDescent="0.2">
      <c r="A20" s="30" t="s">
        <v>136</v>
      </c>
      <c r="B20" s="30" t="s">
        <v>137</v>
      </c>
      <c r="C20" s="31">
        <v>3268</v>
      </c>
      <c r="D20" s="31">
        <v>3600</v>
      </c>
      <c r="E20" s="31">
        <v>3600</v>
      </c>
      <c r="F20" s="31">
        <v>2490.19</v>
      </c>
      <c r="G20" s="121">
        <f t="shared" si="0"/>
        <v>76.199204406364757</v>
      </c>
      <c r="H20" s="117">
        <f t="shared" si="3"/>
        <v>69.171944444444449</v>
      </c>
    </row>
    <row r="21" spans="1:8" ht="25.5" x14ac:dyDescent="0.2">
      <c r="A21" s="104" t="s">
        <v>234</v>
      </c>
      <c r="B21" s="104" t="s">
        <v>235</v>
      </c>
      <c r="C21" s="105">
        <v>107</v>
      </c>
      <c r="D21" s="105">
        <v>6900</v>
      </c>
      <c r="E21" s="105">
        <v>6900</v>
      </c>
      <c r="F21" s="105">
        <v>926.71</v>
      </c>
      <c r="G21" s="120">
        <f t="shared" si="0"/>
        <v>866.08411214953276</v>
      </c>
      <c r="H21" s="116">
        <f>F21/E21*100</f>
        <v>13.430579710144928</v>
      </c>
    </row>
    <row r="22" spans="1:8" x14ac:dyDescent="0.2">
      <c r="A22" s="30" t="s">
        <v>90</v>
      </c>
      <c r="B22" s="30" t="s">
        <v>91</v>
      </c>
      <c r="C22" s="31">
        <v>107</v>
      </c>
      <c r="D22" s="31">
        <v>5200</v>
      </c>
      <c r="E22" s="31">
        <v>5200</v>
      </c>
      <c r="F22" s="31">
        <v>926.71</v>
      </c>
      <c r="G22" s="121">
        <f t="shared" si="0"/>
        <v>866.08411214953276</v>
      </c>
      <c r="H22" s="117">
        <f>F22/E22*100</f>
        <v>17.821346153846154</v>
      </c>
    </row>
    <row r="23" spans="1:8" ht="15.75" customHeight="1" x14ac:dyDescent="0.2">
      <c r="A23" s="61">
        <v>3293</v>
      </c>
      <c r="B23" s="30" t="s">
        <v>141</v>
      </c>
      <c r="C23" s="31">
        <v>0</v>
      </c>
      <c r="D23" s="31">
        <v>0</v>
      </c>
      <c r="E23" s="31">
        <v>0</v>
      </c>
      <c r="F23" s="31">
        <v>926.71</v>
      </c>
      <c r="G23" s="121" t="e">
        <f t="shared" si="0"/>
        <v>#DIV/0!</v>
      </c>
      <c r="H23" s="117" t="e">
        <f t="shared" ref="H23:H26" si="4">F23/E23*100</f>
        <v>#DIV/0!</v>
      </c>
    </row>
    <row r="24" spans="1:8" ht="25.5" x14ac:dyDescent="0.2">
      <c r="A24" s="30" t="s">
        <v>148</v>
      </c>
      <c r="B24" s="30" t="s">
        <v>135</v>
      </c>
      <c r="C24" s="31">
        <v>107</v>
      </c>
      <c r="D24" s="31">
        <v>5200</v>
      </c>
      <c r="E24" s="31">
        <v>5200</v>
      </c>
      <c r="F24" s="31">
        <v>0</v>
      </c>
      <c r="G24" s="121">
        <f t="shared" si="0"/>
        <v>0</v>
      </c>
      <c r="H24" s="117">
        <f t="shared" si="4"/>
        <v>0</v>
      </c>
    </row>
    <row r="25" spans="1:8" ht="38.25" x14ac:dyDescent="0.2">
      <c r="A25" s="30" t="s">
        <v>159</v>
      </c>
      <c r="B25" s="30" t="s">
        <v>160</v>
      </c>
      <c r="C25" s="31">
        <v>0</v>
      </c>
      <c r="D25" s="31">
        <v>1700</v>
      </c>
      <c r="E25" s="31">
        <v>1700</v>
      </c>
      <c r="F25" s="31">
        <v>0</v>
      </c>
      <c r="G25" s="121" t="e">
        <f t="shared" si="0"/>
        <v>#DIV/0!</v>
      </c>
      <c r="H25" s="117">
        <f t="shared" si="4"/>
        <v>0</v>
      </c>
    </row>
    <row r="26" spans="1:8" ht="25.5" x14ac:dyDescent="0.2">
      <c r="A26" s="30" t="s">
        <v>163</v>
      </c>
      <c r="B26" s="30" t="s">
        <v>164</v>
      </c>
      <c r="C26" s="31">
        <v>0</v>
      </c>
      <c r="D26" s="31">
        <v>1700</v>
      </c>
      <c r="E26" s="31">
        <v>1700</v>
      </c>
      <c r="F26" s="31">
        <v>0</v>
      </c>
      <c r="G26" s="121" t="e">
        <f t="shared" si="0"/>
        <v>#DIV/0!</v>
      </c>
      <c r="H26" s="117">
        <f t="shared" si="4"/>
        <v>0</v>
      </c>
    </row>
    <row r="27" spans="1:8" ht="25.5" x14ac:dyDescent="0.2">
      <c r="A27" s="104" t="s">
        <v>236</v>
      </c>
      <c r="B27" s="104" t="s">
        <v>237</v>
      </c>
      <c r="C27" s="105">
        <v>49810.38</v>
      </c>
      <c r="D27" s="105">
        <v>77200</v>
      </c>
      <c r="E27" s="105">
        <v>77200</v>
      </c>
      <c r="F27" s="105">
        <v>44240.82</v>
      </c>
      <c r="G27" s="120">
        <f t="shared" si="0"/>
        <v>88.818475185292712</v>
      </c>
      <c r="H27" s="116">
        <f>F27/E27*100</f>
        <v>57.306761658031093</v>
      </c>
    </row>
    <row r="28" spans="1:8" ht="38.25" x14ac:dyDescent="0.2">
      <c r="A28" s="61" t="s">
        <v>159</v>
      </c>
      <c r="B28" s="61" t="s">
        <v>160</v>
      </c>
      <c r="C28" s="31">
        <v>43318.559999999998</v>
      </c>
      <c r="D28" s="31">
        <v>0</v>
      </c>
      <c r="E28" s="31">
        <v>0</v>
      </c>
      <c r="F28" s="31">
        <v>18918.150000000001</v>
      </c>
      <c r="G28" s="121">
        <f t="shared" si="0"/>
        <v>43.672158077276812</v>
      </c>
      <c r="H28" s="117" t="e">
        <f>F28/E28*100</f>
        <v>#DIV/0!</v>
      </c>
    </row>
    <row r="29" spans="1:8" ht="25.5" x14ac:dyDescent="0.2">
      <c r="A29" s="61" t="s">
        <v>165</v>
      </c>
      <c r="B29" s="61" t="s">
        <v>166</v>
      </c>
      <c r="C29" s="31">
        <v>43318.559999999998</v>
      </c>
      <c r="D29" s="31">
        <v>0</v>
      </c>
      <c r="E29" s="31">
        <v>0</v>
      </c>
      <c r="F29" s="31">
        <v>18918.150000000001</v>
      </c>
      <c r="G29" s="121">
        <f t="shared" si="0"/>
        <v>43.672158077276812</v>
      </c>
      <c r="H29" s="117" t="e">
        <f t="shared" ref="H29:H30" si="5">F29/E29*100</f>
        <v>#DIV/0!</v>
      </c>
    </row>
    <row r="30" spans="1:8" ht="38.25" x14ac:dyDescent="0.2">
      <c r="A30" s="61" t="s">
        <v>174</v>
      </c>
      <c r="B30" s="61" t="s">
        <v>175</v>
      </c>
      <c r="C30" s="31">
        <v>6491.82</v>
      </c>
      <c r="D30" s="31">
        <v>77200</v>
      </c>
      <c r="E30" s="31">
        <v>77200</v>
      </c>
      <c r="F30" s="31">
        <v>25322.67</v>
      </c>
      <c r="G30" s="121">
        <f t="shared" si="0"/>
        <v>390.07042709132412</v>
      </c>
      <c r="H30" s="117">
        <f t="shared" si="5"/>
        <v>32.801386010362691</v>
      </c>
    </row>
    <row r="31" spans="1:8" x14ac:dyDescent="0.2">
      <c r="A31" s="61" t="s">
        <v>192</v>
      </c>
      <c r="B31" s="61" t="s">
        <v>193</v>
      </c>
      <c r="C31" s="31">
        <v>6491.82</v>
      </c>
      <c r="D31" s="31">
        <v>77200</v>
      </c>
      <c r="E31" s="31">
        <v>77200</v>
      </c>
      <c r="F31" s="31">
        <v>25322.67</v>
      </c>
      <c r="G31" s="121">
        <f t="shared" si="0"/>
        <v>390.07042709132412</v>
      </c>
      <c r="H31" s="117">
        <f>F31/E31*100</f>
        <v>32.801386010362691</v>
      </c>
    </row>
    <row r="32" spans="1:8" ht="25.5" x14ac:dyDescent="0.2">
      <c r="A32" s="104" t="s">
        <v>238</v>
      </c>
      <c r="B32" s="104" t="s">
        <v>239</v>
      </c>
      <c r="C32" s="105">
        <v>5096.71</v>
      </c>
      <c r="D32" s="105">
        <v>6300</v>
      </c>
      <c r="E32" s="105">
        <v>6300</v>
      </c>
      <c r="F32" s="105">
        <v>5664.25</v>
      </c>
      <c r="G32" s="120">
        <f t="shared" si="0"/>
        <v>111.13541873090679</v>
      </c>
      <c r="H32" s="116">
        <f>F32/E32*100</f>
        <v>89.908730158730151</v>
      </c>
    </row>
    <row r="33" spans="1:8" x14ac:dyDescent="0.2">
      <c r="A33" s="30" t="s">
        <v>71</v>
      </c>
      <c r="B33" s="30" t="s">
        <v>72</v>
      </c>
      <c r="C33" s="31">
        <v>4134.57</v>
      </c>
      <c r="D33" s="31">
        <v>4200</v>
      </c>
      <c r="E33" s="31">
        <v>4200</v>
      </c>
      <c r="F33" s="31">
        <v>3636.81</v>
      </c>
      <c r="G33" s="121">
        <f t="shared" si="0"/>
        <v>87.961021339583084</v>
      </c>
      <c r="H33" s="117">
        <f>F33/E33*100</f>
        <v>86.590714285714284</v>
      </c>
    </row>
    <row r="34" spans="1:8" x14ac:dyDescent="0.2">
      <c r="A34" s="30" t="s">
        <v>75</v>
      </c>
      <c r="B34" s="30" t="s">
        <v>76</v>
      </c>
      <c r="C34" s="31">
        <v>3548.97</v>
      </c>
      <c r="D34" s="31">
        <v>3600</v>
      </c>
      <c r="E34" s="31">
        <v>3600</v>
      </c>
      <c r="F34" s="31">
        <v>3121.68</v>
      </c>
      <c r="G34" s="121">
        <f t="shared" si="0"/>
        <v>87.960168725010362</v>
      </c>
      <c r="H34" s="117">
        <f t="shared" ref="H34:H41" si="6">F34/E34*100</f>
        <v>86.713333333333338</v>
      </c>
    </row>
    <row r="35" spans="1:8" ht="25.5" x14ac:dyDescent="0.2">
      <c r="A35" s="30" t="s">
        <v>86</v>
      </c>
      <c r="B35" s="30" t="s">
        <v>87</v>
      </c>
      <c r="C35" s="31">
        <v>585.6</v>
      </c>
      <c r="D35" s="31">
        <v>600</v>
      </c>
      <c r="E35" s="31">
        <v>600</v>
      </c>
      <c r="F35" s="31">
        <v>515.13</v>
      </c>
      <c r="G35" s="121">
        <f t="shared" si="0"/>
        <v>87.966188524590166</v>
      </c>
      <c r="H35" s="117">
        <f t="shared" si="6"/>
        <v>85.855000000000004</v>
      </c>
    </row>
    <row r="36" spans="1:8" x14ac:dyDescent="0.2">
      <c r="A36" s="30" t="s">
        <v>90</v>
      </c>
      <c r="B36" s="30" t="s">
        <v>91</v>
      </c>
      <c r="C36" s="31">
        <v>962.14</v>
      </c>
      <c r="D36" s="31">
        <v>2100</v>
      </c>
      <c r="E36" s="31">
        <v>2100</v>
      </c>
      <c r="F36" s="31">
        <v>2027.45</v>
      </c>
      <c r="G36" s="121">
        <f t="shared" si="0"/>
        <v>210.72297170889894</v>
      </c>
      <c r="H36" s="117">
        <f t="shared" si="6"/>
        <v>96.545238095238091</v>
      </c>
    </row>
    <row r="37" spans="1:8" ht="16.5" customHeight="1" x14ac:dyDescent="0.2">
      <c r="A37" s="61">
        <v>3211</v>
      </c>
      <c r="B37" s="30" t="s">
        <v>95</v>
      </c>
      <c r="C37" s="31">
        <v>0</v>
      </c>
      <c r="D37" s="31">
        <v>0</v>
      </c>
      <c r="E37" s="31">
        <v>0</v>
      </c>
      <c r="F37" s="31">
        <v>256.48</v>
      </c>
      <c r="G37" s="121" t="e">
        <f t="shared" si="0"/>
        <v>#DIV/0!</v>
      </c>
      <c r="H37" s="117" t="e">
        <f t="shared" si="6"/>
        <v>#DIV/0!</v>
      </c>
    </row>
    <row r="38" spans="1:8" ht="25.5" x14ac:dyDescent="0.2">
      <c r="A38" s="30" t="s">
        <v>102</v>
      </c>
      <c r="B38" s="30" t="s">
        <v>103</v>
      </c>
      <c r="C38" s="31">
        <v>293.14</v>
      </c>
      <c r="D38" s="31">
        <v>2100</v>
      </c>
      <c r="E38" s="31">
        <v>2100</v>
      </c>
      <c r="F38" s="31">
        <v>1146.98</v>
      </c>
      <c r="G38" s="121">
        <f t="shared" si="0"/>
        <v>391.27379409156038</v>
      </c>
      <c r="H38" s="117">
        <f t="shared" si="6"/>
        <v>54.618095238095243</v>
      </c>
    </row>
    <row r="39" spans="1:8" x14ac:dyDescent="0.2">
      <c r="A39" s="61">
        <v>3225</v>
      </c>
      <c r="B39" s="108" t="s">
        <v>111</v>
      </c>
      <c r="C39" s="31">
        <v>0</v>
      </c>
      <c r="D39" s="31">
        <v>0</v>
      </c>
      <c r="E39" s="31">
        <v>0</v>
      </c>
      <c r="F39" s="31">
        <v>58.9</v>
      </c>
      <c r="G39" s="121" t="e">
        <f t="shared" si="0"/>
        <v>#DIV/0!</v>
      </c>
      <c r="H39" s="117" t="e">
        <f t="shared" si="6"/>
        <v>#DIV/0!</v>
      </c>
    </row>
    <row r="40" spans="1:8" x14ac:dyDescent="0.2">
      <c r="A40" s="30" t="s">
        <v>140</v>
      </c>
      <c r="B40" s="30" t="s">
        <v>141</v>
      </c>
      <c r="C40" s="31">
        <v>520</v>
      </c>
      <c r="D40" s="31">
        <v>0</v>
      </c>
      <c r="E40" s="31">
        <v>0</v>
      </c>
      <c r="F40" s="31">
        <v>523.09</v>
      </c>
      <c r="G40" s="121">
        <f t="shared" si="0"/>
        <v>100.59423076923078</v>
      </c>
      <c r="H40" s="117" t="e">
        <f t="shared" si="6"/>
        <v>#DIV/0!</v>
      </c>
    </row>
    <row r="41" spans="1:8" ht="25.5" x14ac:dyDescent="0.2">
      <c r="A41" s="30" t="s">
        <v>148</v>
      </c>
      <c r="B41" s="30" t="s">
        <v>135</v>
      </c>
      <c r="C41" s="31">
        <v>149</v>
      </c>
      <c r="D41" s="31">
        <v>0</v>
      </c>
      <c r="E41" s="31">
        <v>0</v>
      </c>
      <c r="F41" s="31">
        <v>42</v>
      </c>
      <c r="G41" s="121">
        <f t="shared" si="0"/>
        <v>28.187919463087248</v>
      </c>
      <c r="H41" s="117" t="e">
        <f t="shared" si="6"/>
        <v>#DIV/0!</v>
      </c>
    </row>
    <row r="42" spans="1:8" ht="51" x14ac:dyDescent="0.2">
      <c r="A42" s="104" t="s">
        <v>240</v>
      </c>
      <c r="B42" s="104" t="s">
        <v>241</v>
      </c>
      <c r="C42" s="105">
        <v>7203.51</v>
      </c>
      <c r="D42" s="105">
        <v>17200</v>
      </c>
      <c r="E42" s="105">
        <v>19400</v>
      </c>
      <c r="F42" s="105">
        <v>23689.52</v>
      </c>
      <c r="G42" s="120">
        <f t="shared" si="0"/>
        <v>328.86079147526692</v>
      </c>
      <c r="H42" s="116">
        <f>F42/E42*100</f>
        <v>122.11092783505156</v>
      </c>
    </row>
    <row r="43" spans="1:8" x14ac:dyDescent="0.2">
      <c r="A43" s="30" t="s">
        <v>90</v>
      </c>
      <c r="B43" s="30" t="s">
        <v>91</v>
      </c>
      <c r="C43" s="31">
        <v>4273.5</v>
      </c>
      <c r="D43" s="31">
        <v>14200</v>
      </c>
      <c r="E43" s="31">
        <v>14200</v>
      </c>
      <c r="F43" s="31">
        <v>23689.52</v>
      </c>
      <c r="G43" s="121">
        <f t="shared" si="0"/>
        <v>554.33532233532242</v>
      </c>
      <c r="H43" s="117">
        <f>F43/E43*100</f>
        <v>166.82760563380282</v>
      </c>
    </row>
    <row r="44" spans="1:8" ht="25.5" x14ac:dyDescent="0.2">
      <c r="A44" s="30" t="s">
        <v>118</v>
      </c>
      <c r="B44" s="30" t="s">
        <v>119</v>
      </c>
      <c r="C44" s="31">
        <v>4273.8500000000004</v>
      </c>
      <c r="D44" s="31">
        <v>14200</v>
      </c>
      <c r="E44" s="31">
        <v>14200</v>
      </c>
      <c r="F44" s="31">
        <v>23689.52</v>
      </c>
      <c r="G44" s="121">
        <f t="shared" si="0"/>
        <v>554.28992594499096</v>
      </c>
      <c r="H44" s="117">
        <f t="shared" ref="H44:H49" si="7">F44/E44*100</f>
        <v>166.82760563380282</v>
      </c>
    </row>
    <row r="45" spans="1:8" ht="34.5" customHeight="1" x14ac:dyDescent="0.2">
      <c r="A45" s="30" t="s">
        <v>174</v>
      </c>
      <c r="B45" s="61" t="s">
        <v>175</v>
      </c>
      <c r="C45" s="31">
        <v>2929.66</v>
      </c>
      <c r="D45" s="31">
        <v>3000</v>
      </c>
      <c r="E45" s="31">
        <v>5200</v>
      </c>
      <c r="F45" s="31">
        <v>0</v>
      </c>
      <c r="G45" s="121">
        <f t="shared" si="0"/>
        <v>0</v>
      </c>
      <c r="H45" s="117">
        <f t="shared" si="7"/>
        <v>0</v>
      </c>
    </row>
    <row r="46" spans="1:8" x14ac:dyDescent="0.2">
      <c r="A46" s="30" t="s">
        <v>178</v>
      </c>
      <c r="B46" s="30" t="s">
        <v>179</v>
      </c>
      <c r="C46" s="31">
        <v>0</v>
      </c>
      <c r="D46" s="31">
        <v>0</v>
      </c>
      <c r="E46" s="31">
        <v>0</v>
      </c>
      <c r="F46" s="31">
        <v>0</v>
      </c>
      <c r="G46" s="121" t="e">
        <f t="shared" si="0"/>
        <v>#DIV/0!</v>
      </c>
      <c r="H46" s="117" t="e">
        <f t="shared" si="7"/>
        <v>#DIV/0!</v>
      </c>
    </row>
    <row r="47" spans="1:8" x14ac:dyDescent="0.2">
      <c r="A47" s="30" t="s">
        <v>182</v>
      </c>
      <c r="B47" s="30" t="s">
        <v>183</v>
      </c>
      <c r="C47" s="31">
        <v>929.99</v>
      </c>
      <c r="D47" s="31">
        <v>0</v>
      </c>
      <c r="E47" s="31">
        <v>0</v>
      </c>
      <c r="F47" s="31">
        <v>0</v>
      </c>
      <c r="G47" s="121">
        <f t="shared" si="0"/>
        <v>0</v>
      </c>
      <c r="H47" s="117" t="e">
        <f t="shared" si="7"/>
        <v>#DIV/0!</v>
      </c>
    </row>
    <row r="48" spans="1:8" x14ac:dyDescent="0.2">
      <c r="A48" s="61">
        <v>4227</v>
      </c>
      <c r="B48" s="108" t="s">
        <v>189</v>
      </c>
      <c r="C48" s="31">
        <v>0</v>
      </c>
      <c r="D48" s="31">
        <v>1000</v>
      </c>
      <c r="E48" s="31">
        <v>3200</v>
      </c>
      <c r="F48" s="31">
        <v>0</v>
      </c>
      <c r="G48" s="121" t="e">
        <f t="shared" si="0"/>
        <v>#DIV/0!</v>
      </c>
      <c r="H48" s="117">
        <f t="shared" si="7"/>
        <v>0</v>
      </c>
    </row>
    <row r="49" spans="1:8" x14ac:dyDescent="0.2">
      <c r="A49" s="30" t="s">
        <v>192</v>
      </c>
      <c r="B49" s="30" t="s">
        <v>193</v>
      </c>
      <c r="C49" s="31">
        <v>1999.67</v>
      </c>
      <c r="D49" s="31">
        <v>2000</v>
      </c>
      <c r="E49" s="31">
        <v>2000</v>
      </c>
      <c r="F49" s="31">
        <v>0</v>
      </c>
      <c r="G49" s="121">
        <f t="shared" si="0"/>
        <v>0</v>
      </c>
      <c r="H49" s="117">
        <f t="shared" si="7"/>
        <v>0</v>
      </c>
    </row>
    <row r="50" spans="1:8" ht="76.5" x14ac:dyDescent="0.2">
      <c r="A50" s="104" t="s">
        <v>242</v>
      </c>
      <c r="B50" s="104" t="s">
        <v>243</v>
      </c>
      <c r="C50" s="105">
        <v>1283.99</v>
      </c>
      <c r="D50" s="105">
        <v>1300</v>
      </c>
      <c r="E50" s="105">
        <v>1500</v>
      </c>
      <c r="F50" s="105">
        <v>1771.67</v>
      </c>
      <c r="G50" s="120">
        <f t="shared" si="0"/>
        <v>137.98160421810138</v>
      </c>
      <c r="H50" s="116">
        <f t="shared" ref="H50:H59" si="8">F50/E50*100</f>
        <v>118.11133333333335</v>
      </c>
    </row>
    <row r="51" spans="1:8" x14ac:dyDescent="0.2">
      <c r="A51" s="30" t="s">
        <v>90</v>
      </c>
      <c r="B51" s="30" t="s">
        <v>91</v>
      </c>
      <c r="C51" s="31">
        <v>1283.99</v>
      </c>
      <c r="D51" s="31">
        <v>1300</v>
      </c>
      <c r="E51" s="31">
        <v>1500</v>
      </c>
      <c r="F51" s="31">
        <v>1771.67</v>
      </c>
      <c r="G51" s="121">
        <f t="shared" si="0"/>
        <v>137.98160421810138</v>
      </c>
      <c r="H51" s="117">
        <f t="shared" si="8"/>
        <v>118.11133333333335</v>
      </c>
    </row>
    <row r="52" spans="1:8" x14ac:dyDescent="0.2">
      <c r="A52" s="30" t="s">
        <v>128</v>
      </c>
      <c r="B52" s="30" t="s">
        <v>129</v>
      </c>
      <c r="C52" s="31">
        <v>1283.99</v>
      </c>
      <c r="D52" s="31">
        <v>1300</v>
      </c>
      <c r="E52" s="31">
        <v>1500</v>
      </c>
      <c r="F52" s="31">
        <v>1771.67</v>
      </c>
      <c r="G52" s="121">
        <f t="shared" si="0"/>
        <v>137.98160421810138</v>
      </c>
      <c r="H52" s="117">
        <f t="shared" si="8"/>
        <v>118.11133333333335</v>
      </c>
    </row>
    <row r="53" spans="1:8" ht="38.25" x14ac:dyDescent="0.2">
      <c r="A53" s="104" t="s">
        <v>244</v>
      </c>
      <c r="B53" s="104" t="s">
        <v>245</v>
      </c>
      <c r="C53" s="105">
        <v>496.48</v>
      </c>
      <c r="D53" s="105">
        <v>500</v>
      </c>
      <c r="E53" s="105">
        <v>500</v>
      </c>
      <c r="F53" s="105">
        <v>512.21</v>
      </c>
      <c r="G53" s="120">
        <f t="shared" si="0"/>
        <v>103.16830486625845</v>
      </c>
      <c r="H53" s="116">
        <f t="shared" si="8"/>
        <v>102.44200000000001</v>
      </c>
    </row>
    <row r="54" spans="1:8" x14ac:dyDescent="0.2">
      <c r="A54" s="61">
        <v>38</v>
      </c>
      <c r="B54" s="108" t="s">
        <v>168</v>
      </c>
      <c r="C54" s="31">
        <v>486.48</v>
      </c>
      <c r="D54" s="31">
        <v>500</v>
      </c>
      <c r="E54" s="31">
        <v>500</v>
      </c>
      <c r="F54" s="31">
        <v>512.21</v>
      </c>
      <c r="G54" s="121">
        <f t="shared" si="0"/>
        <v>105.28901496464398</v>
      </c>
      <c r="H54" s="117">
        <f t="shared" si="8"/>
        <v>102.44200000000001</v>
      </c>
    </row>
    <row r="55" spans="1:8" x14ac:dyDescent="0.2">
      <c r="A55" s="30" t="s">
        <v>170</v>
      </c>
      <c r="B55" s="30" t="s">
        <v>171</v>
      </c>
      <c r="C55" s="31">
        <v>496.48</v>
      </c>
      <c r="D55" s="31">
        <v>500</v>
      </c>
      <c r="E55" s="31">
        <v>500</v>
      </c>
      <c r="F55" s="31">
        <v>512.21</v>
      </c>
      <c r="G55" s="121">
        <f t="shared" si="0"/>
        <v>103.16830486625845</v>
      </c>
      <c r="H55" s="117">
        <f t="shared" si="8"/>
        <v>102.44200000000001</v>
      </c>
    </row>
    <row r="56" spans="1:8" ht="38.25" x14ac:dyDescent="0.2">
      <c r="A56" s="106" t="s">
        <v>230</v>
      </c>
      <c r="B56" s="106" t="s">
        <v>231</v>
      </c>
      <c r="C56" s="107">
        <v>52266.55</v>
      </c>
      <c r="D56" s="107">
        <v>87600</v>
      </c>
      <c r="E56" s="107">
        <v>92100</v>
      </c>
      <c r="F56" s="107">
        <v>72030.559999999998</v>
      </c>
      <c r="G56" s="119">
        <f t="shared" si="0"/>
        <v>137.81387904883715</v>
      </c>
      <c r="H56" s="115">
        <f t="shared" si="8"/>
        <v>78.209077090119422</v>
      </c>
    </row>
    <row r="57" spans="1:8" ht="38.25" x14ac:dyDescent="0.2">
      <c r="A57" s="104" t="s">
        <v>232</v>
      </c>
      <c r="B57" s="104" t="s">
        <v>233</v>
      </c>
      <c r="C57" s="105">
        <v>40721.550000000003</v>
      </c>
      <c r="D57" s="105">
        <v>87600</v>
      </c>
      <c r="E57" s="105">
        <v>87600</v>
      </c>
      <c r="F57" s="105">
        <v>70769.31</v>
      </c>
      <c r="G57" s="120">
        <f t="shared" si="0"/>
        <v>173.78835039432437</v>
      </c>
      <c r="H57" s="116">
        <f t="shared" si="8"/>
        <v>80.786883561643833</v>
      </c>
    </row>
    <row r="58" spans="1:8" ht="38.25" x14ac:dyDescent="0.2">
      <c r="A58" s="62" t="s">
        <v>216</v>
      </c>
      <c r="B58" s="62" t="s">
        <v>217</v>
      </c>
      <c r="C58" s="64">
        <v>52266.55</v>
      </c>
      <c r="D58" s="64">
        <v>92100</v>
      </c>
      <c r="E58" s="64">
        <v>92100</v>
      </c>
      <c r="F58" s="64">
        <v>72030.559999999998</v>
      </c>
      <c r="G58" s="118">
        <f>F58/C58*100</f>
        <v>137.81387904883715</v>
      </c>
      <c r="H58" s="114">
        <f t="shared" si="8"/>
        <v>78.209077090119422</v>
      </c>
    </row>
    <row r="59" spans="1:8" x14ac:dyDescent="0.2">
      <c r="A59" s="30" t="s">
        <v>90</v>
      </c>
      <c r="B59" s="30" t="s">
        <v>91</v>
      </c>
      <c r="C59" s="31">
        <v>39806.69</v>
      </c>
      <c r="D59" s="31">
        <v>86700</v>
      </c>
      <c r="E59" s="31">
        <v>86700</v>
      </c>
      <c r="F59" s="31">
        <v>69820.23</v>
      </c>
      <c r="G59" s="121">
        <f t="shared" si="0"/>
        <v>175.39823079989819</v>
      </c>
      <c r="H59" s="117">
        <f t="shared" si="8"/>
        <v>80.530830449826979</v>
      </c>
    </row>
    <row r="60" spans="1:8" x14ac:dyDescent="0.2">
      <c r="A60" s="30" t="s">
        <v>94</v>
      </c>
      <c r="B60" s="30" t="s">
        <v>95</v>
      </c>
      <c r="C60" s="31">
        <v>746.12</v>
      </c>
      <c r="D60" s="31">
        <v>700</v>
      </c>
      <c r="E60" s="31">
        <v>700</v>
      </c>
      <c r="F60" s="31">
        <v>479.9</v>
      </c>
      <c r="G60" s="121">
        <f t="shared" si="0"/>
        <v>64.319412426955452</v>
      </c>
      <c r="H60" s="117">
        <f t="shared" ref="H60:H86" si="9">F60/E60*100</f>
        <v>68.55714285714285</v>
      </c>
    </row>
    <row r="61" spans="1:8" ht="25.5" x14ac:dyDescent="0.2">
      <c r="A61" s="30" t="s">
        <v>96</v>
      </c>
      <c r="B61" s="30" t="s">
        <v>97</v>
      </c>
      <c r="C61" s="31">
        <v>6052.79</v>
      </c>
      <c r="D61" s="31">
        <v>27600</v>
      </c>
      <c r="E61" s="31">
        <v>27600</v>
      </c>
      <c r="F61" s="31">
        <v>25089.69</v>
      </c>
      <c r="G61" s="121">
        <f t="shared" si="0"/>
        <v>414.51446357795334</v>
      </c>
      <c r="H61" s="117">
        <f t="shared" si="9"/>
        <v>90.904673913043482</v>
      </c>
    </row>
    <row r="62" spans="1:8" ht="25.5" x14ac:dyDescent="0.2">
      <c r="A62" s="30" t="s">
        <v>98</v>
      </c>
      <c r="B62" s="30" t="s">
        <v>99</v>
      </c>
      <c r="C62" s="31">
        <v>648.08000000000004</v>
      </c>
      <c r="D62" s="31">
        <v>900</v>
      </c>
      <c r="E62" s="31">
        <v>900</v>
      </c>
      <c r="F62" s="31">
        <v>805</v>
      </c>
      <c r="G62" s="121">
        <f t="shared" si="0"/>
        <v>124.21306011603505</v>
      </c>
      <c r="H62" s="117">
        <f t="shared" si="9"/>
        <v>89.444444444444443</v>
      </c>
    </row>
    <row r="63" spans="1:8" ht="25.5" x14ac:dyDescent="0.2">
      <c r="A63" s="30" t="s">
        <v>102</v>
      </c>
      <c r="B63" s="30" t="s">
        <v>103</v>
      </c>
      <c r="C63" s="31">
        <v>11205.74</v>
      </c>
      <c r="D63" s="31">
        <v>5700</v>
      </c>
      <c r="E63" s="31">
        <v>5700</v>
      </c>
      <c r="F63" s="31">
        <v>10564.12</v>
      </c>
      <c r="G63" s="121">
        <f t="shared" si="0"/>
        <v>94.274184480453769</v>
      </c>
      <c r="H63" s="117">
        <f t="shared" si="9"/>
        <v>185.33543859649123</v>
      </c>
    </row>
    <row r="64" spans="1:8" x14ac:dyDescent="0.2">
      <c r="A64" s="30" t="s">
        <v>104</v>
      </c>
      <c r="B64" s="30" t="s">
        <v>105</v>
      </c>
      <c r="C64" s="31">
        <v>0</v>
      </c>
      <c r="D64" s="31">
        <v>0</v>
      </c>
      <c r="E64" s="31">
        <v>0</v>
      </c>
      <c r="F64" s="31">
        <v>0</v>
      </c>
      <c r="G64" s="121" t="e">
        <f t="shared" si="0"/>
        <v>#DIV/0!</v>
      </c>
      <c r="H64" s="117" t="e">
        <f t="shared" si="9"/>
        <v>#DIV/0!</v>
      </c>
    </row>
    <row r="65" spans="1:8" x14ac:dyDescent="0.2">
      <c r="A65" s="30" t="s">
        <v>106</v>
      </c>
      <c r="B65" s="30" t="s">
        <v>107</v>
      </c>
      <c r="C65" s="31">
        <v>0</v>
      </c>
      <c r="D65" s="31">
        <v>9700</v>
      </c>
      <c r="E65" s="31">
        <v>9700</v>
      </c>
      <c r="F65" s="31">
        <v>10152.219999999999</v>
      </c>
      <c r="G65" s="121" t="e">
        <f t="shared" si="0"/>
        <v>#DIV/0!</v>
      </c>
      <c r="H65" s="117">
        <f t="shared" si="9"/>
        <v>104.66206185567009</v>
      </c>
    </row>
    <row r="66" spans="1:8" ht="25.5" x14ac:dyDescent="0.2">
      <c r="A66" s="30" t="s">
        <v>108</v>
      </c>
      <c r="B66" s="30" t="s">
        <v>109</v>
      </c>
      <c r="C66" s="31">
        <v>537.65</v>
      </c>
      <c r="D66" s="31">
        <v>2900</v>
      </c>
      <c r="E66" s="31">
        <v>2900</v>
      </c>
      <c r="F66" s="31">
        <v>1275.93</v>
      </c>
      <c r="G66" s="121">
        <f t="shared" si="0"/>
        <v>237.31609783316284</v>
      </c>
      <c r="H66" s="117">
        <f t="shared" si="9"/>
        <v>43.997586206896557</v>
      </c>
    </row>
    <row r="67" spans="1:8" x14ac:dyDescent="0.2">
      <c r="A67" s="30" t="s">
        <v>110</v>
      </c>
      <c r="B67" s="30" t="s">
        <v>111</v>
      </c>
      <c r="C67" s="31">
        <v>714.53</v>
      </c>
      <c r="D67" s="31">
        <v>900</v>
      </c>
      <c r="E67" s="31">
        <v>900</v>
      </c>
      <c r="F67" s="31">
        <v>0</v>
      </c>
      <c r="G67" s="121">
        <f t="shared" si="0"/>
        <v>0</v>
      </c>
      <c r="H67" s="117">
        <f t="shared" si="9"/>
        <v>0</v>
      </c>
    </row>
    <row r="68" spans="1:8" ht="25.5" x14ac:dyDescent="0.2">
      <c r="A68" s="30" t="s">
        <v>112</v>
      </c>
      <c r="B68" s="30" t="s">
        <v>113</v>
      </c>
      <c r="C68" s="31">
        <v>327.60000000000002</v>
      </c>
      <c r="D68" s="31">
        <v>0</v>
      </c>
      <c r="E68" s="31">
        <v>0</v>
      </c>
      <c r="F68" s="31">
        <v>51.25</v>
      </c>
      <c r="G68" s="121">
        <f t="shared" si="0"/>
        <v>15.644078144078144</v>
      </c>
      <c r="H68" s="117" t="e">
        <f t="shared" si="9"/>
        <v>#DIV/0!</v>
      </c>
    </row>
    <row r="69" spans="1:8" ht="25.5" x14ac:dyDescent="0.2">
      <c r="A69" s="30" t="s">
        <v>116</v>
      </c>
      <c r="B69" s="30" t="s">
        <v>117</v>
      </c>
      <c r="C69" s="31">
        <v>2210.5300000000002</v>
      </c>
      <c r="D69" s="31">
        <v>2500</v>
      </c>
      <c r="E69" s="31">
        <v>2500</v>
      </c>
      <c r="F69" s="31">
        <v>1275.93</v>
      </c>
      <c r="G69" s="121">
        <f t="shared" si="0"/>
        <v>57.720546656231761</v>
      </c>
      <c r="H69" s="117">
        <f t="shared" si="9"/>
        <v>51.037200000000006</v>
      </c>
    </row>
    <row r="70" spans="1:8" ht="25.5" x14ac:dyDescent="0.2">
      <c r="A70" s="30" t="s">
        <v>118</v>
      </c>
      <c r="B70" s="30" t="s">
        <v>119</v>
      </c>
      <c r="C70" s="31">
        <v>1815.62</v>
      </c>
      <c r="D70" s="31">
        <v>14100</v>
      </c>
      <c r="E70" s="31">
        <v>14100</v>
      </c>
      <c r="F70" s="31">
        <v>3443.37</v>
      </c>
      <c r="G70" s="121">
        <f t="shared" si="0"/>
        <v>189.65257047179475</v>
      </c>
      <c r="H70" s="117">
        <f t="shared" si="9"/>
        <v>24.421063829787233</v>
      </c>
    </row>
    <row r="71" spans="1:8" ht="25.5" x14ac:dyDescent="0.2">
      <c r="A71" s="30" t="s">
        <v>120</v>
      </c>
      <c r="B71" s="30" t="s">
        <v>121</v>
      </c>
      <c r="C71" s="31">
        <v>45</v>
      </c>
      <c r="D71" s="31">
        <v>400</v>
      </c>
      <c r="E71" s="31">
        <v>400</v>
      </c>
      <c r="F71" s="31">
        <v>45</v>
      </c>
      <c r="G71" s="121">
        <f t="shared" si="0"/>
        <v>100</v>
      </c>
      <c r="H71" s="117">
        <f t="shared" si="9"/>
        <v>11.25</v>
      </c>
    </row>
    <row r="72" spans="1:8" x14ac:dyDescent="0.2">
      <c r="A72" s="30" t="s">
        <v>122</v>
      </c>
      <c r="B72" s="30" t="s">
        <v>123</v>
      </c>
      <c r="C72" s="31">
        <v>8679.0499999999993</v>
      </c>
      <c r="D72" s="31">
        <v>8000</v>
      </c>
      <c r="E72" s="31">
        <v>8000</v>
      </c>
      <c r="F72" s="31">
        <v>9299.18</v>
      </c>
      <c r="G72" s="121">
        <f t="shared" si="0"/>
        <v>107.1451368525357</v>
      </c>
      <c r="H72" s="117">
        <f t="shared" si="9"/>
        <v>116.23975</v>
      </c>
    </row>
    <row r="73" spans="1:8" x14ac:dyDescent="0.2">
      <c r="A73" s="30" t="s">
        <v>124</v>
      </c>
      <c r="B73" s="30" t="s">
        <v>125</v>
      </c>
      <c r="C73" s="31">
        <v>0</v>
      </c>
      <c r="D73" s="31">
        <v>0</v>
      </c>
      <c r="E73" s="31">
        <v>0</v>
      </c>
      <c r="F73" s="31">
        <v>48.75</v>
      </c>
      <c r="G73" s="121" t="e">
        <f t="shared" si="0"/>
        <v>#DIV/0!</v>
      </c>
      <c r="H73" s="117" t="e">
        <f t="shared" si="9"/>
        <v>#DIV/0!</v>
      </c>
    </row>
    <row r="74" spans="1:8" ht="25.5" x14ac:dyDescent="0.2">
      <c r="A74" s="30" t="s">
        <v>126</v>
      </c>
      <c r="B74" s="30" t="s">
        <v>127</v>
      </c>
      <c r="C74" s="31">
        <v>0</v>
      </c>
      <c r="D74" s="31">
        <v>3100</v>
      </c>
      <c r="E74" s="31">
        <v>3100</v>
      </c>
      <c r="F74" s="31">
        <v>0</v>
      </c>
      <c r="G74" s="121" t="e">
        <f t="shared" si="0"/>
        <v>#DIV/0!</v>
      </c>
      <c r="H74" s="117">
        <f t="shared" si="9"/>
        <v>0</v>
      </c>
    </row>
    <row r="75" spans="1:8" x14ac:dyDescent="0.2">
      <c r="A75" s="30" t="s">
        <v>128</v>
      </c>
      <c r="B75" s="30" t="s">
        <v>129</v>
      </c>
      <c r="C75" s="31">
        <v>679.15</v>
      </c>
      <c r="D75" s="31">
        <v>1000</v>
      </c>
      <c r="E75" s="31">
        <v>1000</v>
      </c>
      <c r="F75" s="31">
        <v>1109.3800000000001</v>
      </c>
      <c r="G75" s="121">
        <f t="shared" ref="G75:G141" si="10">F75/C75*100</f>
        <v>163.34830302584115</v>
      </c>
      <c r="H75" s="117">
        <f t="shared" si="9"/>
        <v>110.938</v>
      </c>
    </row>
    <row r="76" spans="1:8" x14ac:dyDescent="0.2">
      <c r="A76" s="30" t="s">
        <v>130</v>
      </c>
      <c r="B76" s="30" t="s">
        <v>131</v>
      </c>
      <c r="C76" s="31">
        <v>2050.73</v>
      </c>
      <c r="D76" s="31">
        <v>1400</v>
      </c>
      <c r="E76" s="31">
        <v>1400</v>
      </c>
      <c r="F76" s="31">
        <v>1927.5</v>
      </c>
      <c r="G76" s="121">
        <f t="shared" si="10"/>
        <v>93.990920306427455</v>
      </c>
      <c r="H76" s="117">
        <f t="shared" si="9"/>
        <v>137.67857142857142</v>
      </c>
    </row>
    <row r="77" spans="1:8" x14ac:dyDescent="0.2">
      <c r="A77" s="30" t="s">
        <v>132</v>
      </c>
      <c r="B77" s="30" t="s">
        <v>133</v>
      </c>
      <c r="C77" s="31">
        <v>3660.27</v>
      </c>
      <c r="D77" s="31">
        <v>1700</v>
      </c>
      <c r="E77" s="31">
        <v>1700</v>
      </c>
      <c r="F77" s="31">
        <v>3471.24</v>
      </c>
      <c r="G77" s="121">
        <f t="shared" si="10"/>
        <v>94.835626879984261</v>
      </c>
      <c r="H77" s="117">
        <f t="shared" si="9"/>
        <v>204.19058823529411</v>
      </c>
    </row>
    <row r="78" spans="1:8" x14ac:dyDescent="0.2">
      <c r="A78" s="30" t="s">
        <v>138</v>
      </c>
      <c r="B78" s="30" t="s">
        <v>139</v>
      </c>
      <c r="C78" s="31">
        <v>0</v>
      </c>
      <c r="D78" s="31">
        <v>4600</v>
      </c>
      <c r="E78" s="31">
        <v>4600</v>
      </c>
      <c r="F78" s="31">
        <v>0</v>
      </c>
      <c r="G78" s="121" t="e">
        <f t="shared" si="10"/>
        <v>#DIV/0!</v>
      </c>
      <c r="H78" s="117">
        <f t="shared" si="9"/>
        <v>0</v>
      </c>
    </row>
    <row r="79" spans="1:8" x14ac:dyDescent="0.2">
      <c r="A79" s="30" t="s">
        <v>140</v>
      </c>
      <c r="B79" s="30" t="s">
        <v>141</v>
      </c>
      <c r="C79" s="31">
        <v>197.51</v>
      </c>
      <c r="D79" s="31">
        <v>300</v>
      </c>
      <c r="E79" s="31">
        <v>300</v>
      </c>
      <c r="F79" s="31">
        <v>80.44</v>
      </c>
      <c r="G79" s="121">
        <f t="shared" si="10"/>
        <v>40.727051794845828</v>
      </c>
      <c r="H79" s="117">
        <f t="shared" si="9"/>
        <v>26.813333333333333</v>
      </c>
    </row>
    <row r="80" spans="1:8" x14ac:dyDescent="0.2">
      <c r="A80" s="30" t="s">
        <v>142</v>
      </c>
      <c r="B80" s="30" t="s">
        <v>143</v>
      </c>
      <c r="C80" s="31">
        <v>0</v>
      </c>
      <c r="D80" s="31">
        <v>200</v>
      </c>
      <c r="E80" s="31">
        <v>200</v>
      </c>
      <c r="F80" s="31">
        <v>0</v>
      </c>
      <c r="G80" s="121" t="e">
        <f t="shared" si="10"/>
        <v>#DIV/0!</v>
      </c>
      <c r="H80" s="117">
        <f t="shared" si="9"/>
        <v>0</v>
      </c>
    </row>
    <row r="81" spans="1:8" x14ac:dyDescent="0.2">
      <c r="A81" s="30" t="s">
        <v>146</v>
      </c>
      <c r="B81" s="30" t="s">
        <v>147</v>
      </c>
      <c r="C81" s="31">
        <v>0</v>
      </c>
      <c r="D81" s="31">
        <v>0</v>
      </c>
      <c r="E81" s="31">
        <v>0</v>
      </c>
      <c r="F81" s="31">
        <v>0</v>
      </c>
      <c r="G81" s="121" t="e">
        <f t="shared" si="10"/>
        <v>#DIV/0!</v>
      </c>
      <c r="H81" s="117" t="e">
        <f t="shared" si="9"/>
        <v>#DIV/0!</v>
      </c>
    </row>
    <row r="82" spans="1:8" ht="25.5" x14ac:dyDescent="0.2">
      <c r="A82" s="30" t="s">
        <v>148</v>
      </c>
      <c r="B82" s="30" t="s">
        <v>135</v>
      </c>
      <c r="C82" s="31">
        <v>236.32</v>
      </c>
      <c r="D82" s="31">
        <v>1000</v>
      </c>
      <c r="E82" s="31">
        <v>1000</v>
      </c>
      <c r="F82" s="31">
        <v>692.52</v>
      </c>
      <c r="G82" s="121">
        <f t="shared" si="10"/>
        <v>293.04333107650643</v>
      </c>
      <c r="H82" s="117">
        <f t="shared" si="9"/>
        <v>69.25200000000001</v>
      </c>
    </row>
    <row r="83" spans="1:8" x14ac:dyDescent="0.2">
      <c r="A83" s="30" t="s">
        <v>149</v>
      </c>
      <c r="B83" s="30" t="s">
        <v>150</v>
      </c>
      <c r="C83" s="31">
        <v>914.86</v>
      </c>
      <c r="D83" s="31">
        <v>900</v>
      </c>
      <c r="E83" s="31">
        <v>900</v>
      </c>
      <c r="F83" s="31">
        <v>491.66</v>
      </c>
      <c r="G83" s="121">
        <f t="shared" si="10"/>
        <v>53.741556085084063</v>
      </c>
      <c r="H83" s="117">
        <f t="shared" si="9"/>
        <v>54.628888888888895</v>
      </c>
    </row>
    <row r="84" spans="1:8" ht="25.5" x14ac:dyDescent="0.2">
      <c r="A84" s="30" t="s">
        <v>153</v>
      </c>
      <c r="B84" s="30" t="s">
        <v>154</v>
      </c>
      <c r="C84" s="31">
        <v>913.48</v>
      </c>
      <c r="D84" s="31">
        <v>600</v>
      </c>
      <c r="E84" s="31">
        <v>600</v>
      </c>
      <c r="F84" s="31">
        <v>926</v>
      </c>
      <c r="G84" s="121">
        <f t="shared" si="10"/>
        <v>101.37058282611551</v>
      </c>
      <c r="H84" s="117">
        <f t="shared" si="9"/>
        <v>154.33333333333331</v>
      </c>
    </row>
    <row r="85" spans="1:8" x14ac:dyDescent="0.2">
      <c r="A85" s="30" t="s">
        <v>155</v>
      </c>
      <c r="B85" s="30" t="s">
        <v>156</v>
      </c>
      <c r="C85" s="31">
        <v>1.38</v>
      </c>
      <c r="D85" s="31">
        <v>200</v>
      </c>
      <c r="E85" s="31">
        <v>200</v>
      </c>
      <c r="F85" s="31">
        <v>23.08</v>
      </c>
      <c r="G85" s="121">
        <f t="shared" si="10"/>
        <v>1672.4637681159422</v>
      </c>
      <c r="H85" s="117">
        <f t="shared" si="9"/>
        <v>11.54</v>
      </c>
    </row>
    <row r="86" spans="1:8" ht="25.5" x14ac:dyDescent="0.2">
      <c r="A86" s="30" t="s">
        <v>157</v>
      </c>
      <c r="B86" s="30" t="s">
        <v>158</v>
      </c>
      <c r="C86" s="31">
        <v>0</v>
      </c>
      <c r="D86" s="31">
        <v>100</v>
      </c>
      <c r="E86" s="31">
        <v>100</v>
      </c>
      <c r="F86" s="31">
        <v>0</v>
      </c>
      <c r="G86" s="121" t="e">
        <f t="shared" si="10"/>
        <v>#DIV/0!</v>
      </c>
      <c r="H86" s="117">
        <f t="shared" si="9"/>
        <v>0</v>
      </c>
    </row>
    <row r="87" spans="1:8" ht="51" x14ac:dyDescent="0.2">
      <c r="A87" s="104" t="s">
        <v>240</v>
      </c>
      <c r="B87" s="104" t="s">
        <v>241</v>
      </c>
      <c r="C87" s="105">
        <v>11545</v>
      </c>
      <c r="D87" s="105">
        <v>4500</v>
      </c>
      <c r="E87" s="105">
        <v>4500</v>
      </c>
      <c r="F87" s="105">
        <v>1261.25</v>
      </c>
      <c r="G87" s="120">
        <f t="shared" si="10"/>
        <v>10.924642702468601</v>
      </c>
      <c r="H87" s="116">
        <f>F87/E87*100</f>
        <v>28.027777777777779</v>
      </c>
    </row>
    <row r="88" spans="1:8" ht="36.75" customHeight="1" x14ac:dyDescent="0.2">
      <c r="A88" s="30" t="s">
        <v>174</v>
      </c>
      <c r="B88" s="61" t="s">
        <v>175</v>
      </c>
      <c r="C88" s="31">
        <v>11545</v>
      </c>
      <c r="D88" s="31">
        <v>4500</v>
      </c>
      <c r="E88" s="31">
        <v>4500</v>
      </c>
      <c r="F88" s="31">
        <v>1261.25</v>
      </c>
      <c r="G88" s="121">
        <f t="shared" si="10"/>
        <v>10.924642702468601</v>
      </c>
      <c r="H88" s="117">
        <f>F88/E88*100</f>
        <v>28.027777777777779</v>
      </c>
    </row>
    <row r="89" spans="1:8" x14ac:dyDescent="0.2">
      <c r="A89" s="30" t="s">
        <v>178</v>
      </c>
      <c r="B89" s="30" t="s">
        <v>179</v>
      </c>
      <c r="C89" s="31">
        <v>0</v>
      </c>
      <c r="D89" s="31">
        <v>0</v>
      </c>
      <c r="E89" s="31">
        <v>0</v>
      </c>
      <c r="F89" s="31">
        <v>0</v>
      </c>
      <c r="G89" s="121" t="e">
        <f t="shared" si="10"/>
        <v>#DIV/0!</v>
      </c>
      <c r="H89" s="117" t="e">
        <f>F89/E89*100</f>
        <v>#DIV/0!</v>
      </c>
    </row>
    <row r="90" spans="1:8" x14ac:dyDescent="0.2">
      <c r="A90" s="30" t="s">
        <v>182</v>
      </c>
      <c r="B90" s="30" t="s">
        <v>183</v>
      </c>
      <c r="C90" s="31">
        <v>11545</v>
      </c>
      <c r="D90" s="31">
        <v>3200</v>
      </c>
      <c r="E90" s="31">
        <v>3200</v>
      </c>
      <c r="F90" s="31">
        <v>1261.25</v>
      </c>
      <c r="G90" s="121">
        <f t="shared" si="10"/>
        <v>10.924642702468601</v>
      </c>
      <c r="H90" s="117">
        <f t="shared" ref="H90:H93" si="11">F90/E90*100</f>
        <v>39.4140625</v>
      </c>
    </row>
    <row r="91" spans="1:8" x14ac:dyDescent="0.2">
      <c r="A91" s="30" t="s">
        <v>184</v>
      </c>
      <c r="B91" s="30" t="s">
        <v>185</v>
      </c>
      <c r="C91" s="31">
        <v>0</v>
      </c>
      <c r="D91" s="31">
        <v>0</v>
      </c>
      <c r="E91" s="31">
        <v>0</v>
      </c>
      <c r="F91" s="31">
        <v>0</v>
      </c>
      <c r="G91" s="121" t="e">
        <f t="shared" si="10"/>
        <v>#DIV/0!</v>
      </c>
      <c r="H91" s="117" t="e">
        <f t="shared" si="11"/>
        <v>#DIV/0!</v>
      </c>
    </row>
    <row r="92" spans="1:8" x14ac:dyDescent="0.2">
      <c r="A92" s="30" t="s">
        <v>186</v>
      </c>
      <c r="B92" s="30" t="s">
        <v>187</v>
      </c>
      <c r="C92" s="31">
        <v>0</v>
      </c>
      <c r="D92" s="31">
        <v>0</v>
      </c>
      <c r="E92" s="31">
        <v>0</v>
      </c>
      <c r="F92" s="31">
        <v>0</v>
      </c>
      <c r="G92" s="121" t="e">
        <f t="shared" si="10"/>
        <v>#DIV/0!</v>
      </c>
      <c r="H92" s="117" t="e">
        <f t="shared" si="11"/>
        <v>#DIV/0!</v>
      </c>
    </row>
    <row r="93" spans="1:8" ht="25.5" x14ac:dyDescent="0.2">
      <c r="A93" s="30" t="s">
        <v>188</v>
      </c>
      <c r="B93" s="30" t="s">
        <v>189</v>
      </c>
      <c r="C93" s="31">
        <v>0</v>
      </c>
      <c r="D93" s="31">
        <v>1300</v>
      </c>
      <c r="E93" s="31">
        <v>1300</v>
      </c>
      <c r="F93" s="31">
        <v>0</v>
      </c>
      <c r="G93" s="121" t="e">
        <f t="shared" si="10"/>
        <v>#DIV/0!</v>
      </c>
      <c r="H93" s="117">
        <f t="shared" si="11"/>
        <v>0</v>
      </c>
    </row>
    <row r="94" spans="1:8" ht="38.25" x14ac:dyDescent="0.2">
      <c r="A94" s="106" t="s">
        <v>230</v>
      </c>
      <c r="B94" s="106" t="s">
        <v>231</v>
      </c>
      <c r="C94" s="107">
        <v>4299.75</v>
      </c>
      <c r="D94" s="107">
        <v>11000</v>
      </c>
      <c r="E94" s="107">
        <v>11000</v>
      </c>
      <c r="F94" s="107">
        <v>5411.01</v>
      </c>
      <c r="G94" s="119">
        <f t="shared" si="10"/>
        <v>125.84475841618699</v>
      </c>
      <c r="H94" s="115">
        <f>F94/E94*100</f>
        <v>49.191000000000003</v>
      </c>
    </row>
    <row r="95" spans="1:8" ht="38.25" x14ac:dyDescent="0.2">
      <c r="A95" s="104" t="s">
        <v>232</v>
      </c>
      <c r="B95" s="104" t="s">
        <v>233</v>
      </c>
      <c r="C95" s="105">
        <v>4299.75</v>
      </c>
      <c r="D95" s="105">
        <v>11000</v>
      </c>
      <c r="E95" s="105">
        <v>11000</v>
      </c>
      <c r="F95" s="105">
        <v>5411.01</v>
      </c>
      <c r="G95" s="120">
        <f t="shared" si="10"/>
        <v>125.84475841618699</v>
      </c>
      <c r="H95" s="116">
        <f>F95/E95*100</f>
        <v>49.191000000000003</v>
      </c>
    </row>
    <row r="96" spans="1:8" x14ac:dyDescent="0.2">
      <c r="A96" s="146" t="s">
        <v>195</v>
      </c>
      <c r="B96" s="146" t="s">
        <v>196</v>
      </c>
      <c r="C96" s="147">
        <v>4299.75</v>
      </c>
      <c r="D96" s="147">
        <v>11000</v>
      </c>
      <c r="E96" s="147">
        <v>11000</v>
      </c>
      <c r="F96" s="147">
        <v>5411.01</v>
      </c>
      <c r="G96" s="148">
        <f>F96/C96*100</f>
        <v>125.84475841618699</v>
      </c>
      <c r="H96" s="149">
        <f>F96/E96*100</f>
        <v>49.191000000000003</v>
      </c>
    </row>
    <row r="97" spans="1:8" x14ac:dyDescent="0.2">
      <c r="A97" s="62" t="s">
        <v>197</v>
      </c>
      <c r="B97" s="62" t="s">
        <v>196</v>
      </c>
      <c r="C97" s="64">
        <v>4299.75</v>
      </c>
      <c r="D97" s="64">
        <v>11000</v>
      </c>
      <c r="E97" s="64">
        <v>11000</v>
      </c>
      <c r="F97" s="64">
        <v>5411.01</v>
      </c>
      <c r="G97" s="118">
        <f>F97/C97*100</f>
        <v>125.84475841618699</v>
      </c>
      <c r="H97" s="114">
        <f>F97/E97*100</f>
        <v>49.191000000000003</v>
      </c>
    </row>
    <row r="98" spans="1:8" x14ac:dyDescent="0.2">
      <c r="A98" s="30" t="s">
        <v>90</v>
      </c>
      <c r="B98" s="30" t="s">
        <v>91</v>
      </c>
      <c r="C98" s="31">
        <v>4038.84</v>
      </c>
      <c r="D98" s="31">
        <v>11000</v>
      </c>
      <c r="E98" s="31">
        <v>11000</v>
      </c>
      <c r="F98" s="31">
        <v>5404.91</v>
      </c>
      <c r="G98" s="121">
        <f t="shared" si="10"/>
        <v>133.82332550930465</v>
      </c>
      <c r="H98" s="117">
        <f>F98/E98*100</f>
        <v>49.135545454545451</v>
      </c>
    </row>
    <row r="99" spans="1:8" x14ac:dyDescent="0.2">
      <c r="A99" s="30" t="s">
        <v>94</v>
      </c>
      <c r="B99" s="30" t="s">
        <v>95</v>
      </c>
      <c r="C99" s="31">
        <v>3329.62</v>
      </c>
      <c r="D99" s="31">
        <v>9000</v>
      </c>
      <c r="E99" s="31">
        <v>7000</v>
      </c>
      <c r="F99" s="31">
        <v>4189.92</v>
      </c>
      <c r="G99" s="121">
        <f t="shared" si="10"/>
        <v>125.83778329058572</v>
      </c>
      <c r="H99" s="117">
        <f t="shared" ref="H99:H109" si="12">F99/E99*100</f>
        <v>59.855999999999995</v>
      </c>
    </row>
    <row r="100" spans="1:8" ht="25.5" x14ac:dyDescent="0.2">
      <c r="A100" s="61">
        <v>3213</v>
      </c>
      <c r="B100" s="30" t="s">
        <v>99</v>
      </c>
      <c r="C100" s="31">
        <v>0</v>
      </c>
      <c r="D100" s="31">
        <v>0</v>
      </c>
      <c r="E100" s="31">
        <v>0</v>
      </c>
      <c r="F100" s="31">
        <v>55</v>
      </c>
      <c r="G100" s="121"/>
      <c r="H100" s="117" t="e">
        <f t="shared" si="12"/>
        <v>#DIV/0!</v>
      </c>
    </row>
    <row r="101" spans="1:8" ht="25.5" x14ac:dyDescent="0.2">
      <c r="A101" s="30" t="s">
        <v>102</v>
      </c>
      <c r="B101" s="30" t="s">
        <v>103</v>
      </c>
      <c r="C101" s="31">
        <v>1.1100000000000001</v>
      </c>
      <c r="D101" s="31">
        <v>1000</v>
      </c>
      <c r="E101" s="31">
        <v>500</v>
      </c>
      <c r="F101" s="31">
        <v>51.72</v>
      </c>
      <c r="G101" s="121">
        <f t="shared" si="10"/>
        <v>4659.4594594594591</v>
      </c>
      <c r="H101" s="117">
        <f t="shared" si="12"/>
        <v>10.344000000000001</v>
      </c>
    </row>
    <row r="102" spans="1:8" x14ac:dyDescent="0.2">
      <c r="A102" s="109">
        <v>3227</v>
      </c>
      <c r="B102" s="181" t="s">
        <v>113</v>
      </c>
      <c r="C102" s="31">
        <v>0</v>
      </c>
      <c r="D102" s="31">
        <v>0</v>
      </c>
      <c r="E102" s="31">
        <v>500</v>
      </c>
      <c r="F102" s="31">
        <v>173.15</v>
      </c>
      <c r="G102" s="121" t="e">
        <f t="shared" si="10"/>
        <v>#DIV/0!</v>
      </c>
      <c r="H102" s="117">
        <f t="shared" si="12"/>
        <v>34.630000000000003</v>
      </c>
    </row>
    <row r="103" spans="1:8" x14ac:dyDescent="0.2">
      <c r="A103" s="109">
        <v>3235</v>
      </c>
      <c r="B103" s="108" t="s">
        <v>125</v>
      </c>
      <c r="C103" s="31">
        <v>0</v>
      </c>
      <c r="D103" s="31">
        <v>0</v>
      </c>
      <c r="E103" s="31">
        <v>2000</v>
      </c>
      <c r="F103" s="31">
        <v>277.66000000000003</v>
      </c>
      <c r="G103" s="121" t="e">
        <f t="shared" si="10"/>
        <v>#DIV/0!</v>
      </c>
      <c r="H103" s="117">
        <f t="shared" si="12"/>
        <v>13.883000000000001</v>
      </c>
    </row>
    <row r="104" spans="1:8" x14ac:dyDescent="0.2">
      <c r="A104" s="30" t="s">
        <v>140</v>
      </c>
      <c r="B104" s="30" t="s">
        <v>141</v>
      </c>
      <c r="C104" s="31">
        <v>286.87</v>
      </c>
      <c r="D104" s="31">
        <v>500</v>
      </c>
      <c r="E104" s="31">
        <v>500</v>
      </c>
      <c r="F104" s="31">
        <v>466.45</v>
      </c>
      <c r="G104" s="121">
        <f t="shared" si="10"/>
        <v>162.59978387422873</v>
      </c>
      <c r="H104" s="117">
        <f t="shared" si="12"/>
        <v>93.289999999999992</v>
      </c>
    </row>
    <row r="105" spans="1:8" x14ac:dyDescent="0.2">
      <c r="A105" s="30" t="s">
        <v>144</v>
      </c>
      <c r="B105" s="30" t="s">
        <v>145</v>
      </c>
      <c r="C105" s="31">
        <v>39.82</v>
      </c>
      <c r="D105" s="31">
        <v>0</v>
      </c>
      <c r="E105" s="31">
        <v>0</v>
      </c>
      <c r="F105" s="31">
        <v>53.09</v>
      </c>
      <c r="G105" s="121">
        <f t="shared" si="10"/>
        <v>133.32496233048721</v>
      </c>
      <c r="H105" s="117" t="e">
        <f t="shared" si="12"/>
        <v>#DIV/0!</v>
      </c>
    </row>
    <row r="106" spans="1:8" ht="25.5" x14ac:dyDescent="0.2">
      <c r="A106" s="30" t="s">
        <v>148</v>
      </c>
      <c r="B106" s="30" t="s">
        <v>135</v>
      </c>
      <c r="C106" s="31">
        <v>381.42</v>
      </c>
      <c r="D106" s="31">
        <v>500</v>
      </c>
      <c r="E106" s="31">
        <v>500</v>
      </c>
      <c r="F106" s="31">
        <v>137.91999999999999</v>
      </c>
      <c r="G106" s="121">
        <f t="shared" si="10"/>
        <v>36.159614073724498</v>
      </c>
      <c r="H106" s="117">
        <f t="shared" si="12"/>
        <v>27.583999999999996</v>
      </c>
    </row>
    <row r="107" spans="1:8" ht="35.25" customHeight="1" x14ac:dyDescent="0.2">
      <c r="A107" s="30" t="s">
        <v>174</v>
      </c>
      <c r="B107" s="61" t="s">
        <v>175</v>
      </c>
      <c r="C107" s="31">
        <v>0</v>
      </c>
      <c r="D107" s="31">
        <v>0</v>
      </c>
      <c r="E107" s="31">
        <v>0</v>
      </c>
      <c r="F107" s="31">
        <v>6.1</v>
      </c>
      <c r="G107" s="121" t="e">
        <f t="shared" si="10"/>
        <v>#DIV/0!</v>
      </c>
      <c r="H107" s="117" t="e">
        <f t="shared" si="12"/>
        <v>#DIV/0!</v>
      </c>
    </row>
    <row r="108" spans="1:8" ht="25.5" x14ac:dyDescent="0.2">
      <c r="A108" s="30" t="s">
        <v>188</v>
      </c>
      <c r="B108" s="30" t="s">
        <v>189</v>
      </c>
      <c r="C108" s="31">
        <v>0</v>
      </c>
      <c r="D108" s="31">
        <v>0</v>
      </c>
      <c r="E108" s="31">
        <v>0</v>
      </c>
      <c r="F108" s="31">
        <v>0</v>
      </c>
      <c r="G108" s="121" t="e">
        <f t="shared" si="10"/>
        <v>#DIV/0!</v>
      </c>
      <c r="H108" s="117" t="e">
        <f t="shared" si="12"/>
        <v>#DIV/0!</v>
      </c>
    </row>
    <row r="109" spans="1:8" x14ac:dyDescent="0.2">
      <c r="A109" s="30" t="s">
        <v>192</v>
      </c>
      <c r="B109" s="30" t="s">
        <v>193</v>
      </c>
      <c r="C109" s="31">
        <v>0</v>
      </c>
      <c r="D109" s="31">
        <v>0</v>
      </c>
      <c r="E109" s="31">
        <v>0</v>
      </c>
      <c r="F109" s="31">
        <v>6.1</v>
      </c>
      <c r="G109" s="121" t="e">
        <f t="shared" si="10"/>
        <v>#DIV/0!</v>
      </c>
      <c r="H109" s="117" t="e">
        <f t="shared" si="12"/>
        <v>#DIV/0!</v>
      </c>
    </row>
    <row r="110" spans="1:8" ht="51" x14ac:dyDescent="0.2">
      <c r="A110" s="104" t="s">
        <v>240</v>
      </c>
      <c r="B110" s="104" t="s">
        <v>241</v>
      </c>
      <c r="C110" s="105">
        <v>260.91000000000003</v>
      </c>
      <c r="D110" s="105">
        <v>0</v>
      </c>
      <c r="E110" s="105">
        <v>0</v>
      </c>
      <c r="F110" s="105">
        <v>0</v>
      </c>
      <c r="G110" s="120">
        <f t="shared" si="10"/>
        <v>0</v>
      </c>
      <c r="H110" s="116" t="e">
        <f t="shared" ref="H110:H115" si="13">F110/D110*100</f>
        <v>#DIV/0!</v>
      </c>
    </row>
    <row r="111" spans="1:8" ht="37.5" customHeight="1" x14ac:dyDescent="0.2">
      <c r="A111" s="30" t="s">
        <v>174</v>
      </c>
      <c r="B111" s="61" t="s">
        <v>175</v>
      </c>
      <c r="C111" s="31">
        <v>260.91000000000003</v>
      </c>
      <c r="D111" s="31">
        <v>0</v>
      </c>
      <c r="E111" s="31">
        <v>0</v>
      </c>
      <c r="F111" s="31">
        <v>0</v>
      </c>
      <c r="G111" s="121">
        <f t="shared" si="10"/>
        <v>0</v>
      </c>
      <c r="H111" s="117" t="e">
        <f t="shared" si="13"/>
        <v>#DIV/0!</v>
      </c>
    </row>
    <row r="112" spans="1:8" x14ac:dyDescent="0.2">
      <c r="A112" s="30" t="s">
        <v>182</v>
      </c>
      <c r="B112" s="30" t="s">
        <v>183</v>
      </c>
      <c r="C112" s="31">
        <v>260.91000000000003</v>
      </c>
      <c r="D112" s="31">
        <v>0</v>
      </c>
      <c r="E112" s="31">
        <v>0</v>
      </c>
      <c r="F112" s="31">
        <v>0</v>
      </c>
      <c r="G112" s="121">
        <f t="shared" si="10"/>
        <v>0</v>
      </c>
      <c r="H112" s="117" t="e">
        <f t="shared" si="13"/>
        <v>#DIV/0!</v>
      </c>
    </row>
    <row r="113" spans="1:8" x14ac:dyDescent="0.2">
      <c r="A113" s="30" t="s">
        <v>184</v>
      </c>
      <c r="B113" s="30" t="s">
        <v>185</v>
      </c>
      <c r="C113" s="31">
        <v>0</v>
      </c>
      <c r="D113" s="31">
        <v>0</v>
      </c>
      <c r="E113" s="31">
        <v>0</v>
      </c>
      <c r="F113" s="31">
        <v>0</v>
      </c>
      <c r="G113" s="121" t="e">
        <f t="shared" si="10"/>
        <v>#DIV/0!</v>
      </c>
      <c r="H113" s="117" t="e">
        <f t="shared" si="13"/>
        <v>#DIV/0!</v>
      </c>
    </row>
    <row r="114" spans="1:8" ht="25.5" x14ac:dyDescent="0.2">
      <c r="A114" s="30" t="s">
        <v>188</v>
      </c>
      <c r="B114" s="30" t="s">
        <v>189</v>
      </c>
      <c r="C114" s="31">
        <v>0</v>
      </c>
      <c r="D114" s="31">
        <v>0</v>
      </c>
      <c r="E114" s="31">
        <v>0</v>
      </c>
      <c r="F114" s="31">
        <v>0</v>
      </c>
      <c r="G114" s="121" t="e">
        <f t="shared" si="10"/>
        <v>#DIV/0!</v>
      </c>
      <c r="H114" s="117" t="e">
        <f t="shared" si="13"/>
        <v>#DIV/0!</v>
      </c>
    </row>
    <row r="115" spans="1:8" x14ac:dyDescent="0.2">
      <c r="A115" s="30" t="s">
        <v>192</v>
      </c>
      <c r="B115" s="30" t="s">
        <v>193</v>
      </c>
      <c r="C115" s="31">
        <v>0</v>
      </c>
      <c r="D115" s="31">
        <v>0</v>
      </c>
      <c r="E115" s="31">
        <v>0</v>
      </c>
      <c r="F115" s="31">
        <v>0</v>
      </c>
      <c r="G115" s="121" t="e">
        <f t="shared" si="10"/>
        <v>#DIV/0!</v>
      </c>
      <c r="H115" s="117" t="e">
        <f t="shared" si="13"/>
        <v>#DIV/0!</v>
      </c>
    </row>
    <row r="116" spans="1:8" ht="38.25" x14ac:dyDescent="0.2">
      <c r="A116" s="106" t="s">
        <v>230</v>
      </c>
      <c r="B116" s="106" t="s">
        <v>231</v>
      </c>
      <c r="C116" s="107">
        <v>3251.25</v>
      </c>
      <c r="D116" s="107">
        <v>100</v>
      </c>
      <c r="E116" s="107">
        <v>2000</v>
      </c>
      <c r="F116" s="107">
        <v>3251.44</v>
      </c>
      <c r="G116" s="119">
        <f t="shared" si="10"/>
        <v>100.00584390618994</v>
      </c>
      <c r="H116" s="115">
        <f>F116/E116*100</f>
        <v>162.572</v>
      </c>
    </row>
    <row r="117" spans="1:8" ht="38.25" x14ac:dyDescent="0.2">
      <c r="A117" s="104" t="s">
        <v>232</v>
      </c>
      <c r="B117" s="104" t="s">
        <v>233</v>
      </c>
      <c r="C117" s="105">
        <v>3251.25</v>
      </c>
      <c r="D117" s="105">
        <v>100</v>
      </c>
      <c r="E117" s="105">
        <v>2000</v>
      </c>
      <c r="F117" s="105">
        <v>3251.44</v>
      </c>
      <c r="G117" s="120">
        <f t="shared" si="10"/>
        <v>100.00584390618994</v>
      </c>
      <c r="H117" s="116">
        <f>F117/E117*100</f>
        <v>162.572</v>
      </c>
    </row>
    <row r="118" spans="1:8" ht="25.5" x14ac:dyDescent="0.2">
      <c r="A118" s="146" t="s">
        <v>198</v>
      </c>
      <c r="B118" s="146" t="s">
        <v>199</v>
      </c>
      <c r="C118" s="147">
        <v>3251.25</v>
      </c>
      <c r="D118" s="147">
        <v>100</v>
      </c>
      <c r="E118" s="147">
        <v>2000</v>
      </c>
      <c r="F118" s="147">
        <v>3251.44</v>
      </c>
      <c r="G118" s="148">
        <f>F118/C118*100</f>
        <v>100.00584390618994</v>
      </c>
      <c r="H118" s="149">
        <f>F118/E118*100</f>
        <v>162.572</v>
      </c>
    </row>
    <row r="119" spans="1:8" ht="25.5" x14ac:dyDescent="0.2">
      <c r="A119" s="62" t="s">
        <v>200</v>
      </c>
      <c r="B119" s="62" t="s">
        <v>201</v>
      </c>
      <c r="C119" s="64">
        <v>3251.25</v>
      </c>
      <c r="D119" s="64">
        <v>100</v>
      </c>
      <c r="E119" s="64">
        <v>2000</v>
      </c>
      <c r="F119" s="64">
        <v>3251.44</v>
      </c>
      <c r="G119" s="118">
        <f>F119/C119*100</f>
        <v>100.00584390618994</v>
      </c>
      <c r="H119" s="114">
        <f>F119/E119*100</f>
        <v>162.572</v>
      </c>
    </row>
    <row r="120" spans="1:8" x14ac:dyDescent="0.2">
      <c r="A120" s="30" t="s">
        <v>90</v>
      </c>
      <c r="B120" s="30" t="s">
        <v>91</v>
      </c>
      <c r="C120" s="31">
        <v>1561.25</v>
      </c>
      <c r="D120" s="31">
        <v>100</v>
      </c>
      <c r="E120" s="31">
        <v>2000</v>
      </c>
      <c r="F120" s="31">
        <v>3251.44</v>
      </c>
      <c r="G120" s="121">
        <f t="shared" si="10"/>
        <v>208.25876701361091</v>
      </c>
      <c r="H120" s="117">
        <f>F120/E120*100</f>
        <v>162.572</v>
      </c>
    </row>
    <row r="121" spans="1:8" ht="25.5" x14ac:dyDescent="0.2">
      <c r="A121" s="30" t="s">
        <v>108</v>
      </c>
      <c r="B121" s="30" t="s">
        <v>109</v>
      </c>
      <c r="C121" s="31">
        <v>106.25</v>
      </c>
      <c r="D121" s="31">
        <v>0</v>
      </c>
      <c r="E121" s="31">
        <v>0</v>
      </c>
      <c r="F121" s="31">
        <v>0</v>
      </c>
      <c r="G121" s="121">
        <f t="shared" si="10"/>
        <v>0</v>
      </c>
      <c r="H121" s="117" t="e">
        <f t="shared" ref="H121:H125" si="14">F121/E121*100</f>
        <v>#DIV/0!</v>
      </c>
    </row>
    <row r="122" spans="1:8" ht="25.5" x14ac:dyDescent="0.2">
      <c r="A122" s="61">
        <v>3232</v>
      </c>
      <c r="B122" s="30" t="s">
        <v>119</v>
      </c>
      <c r="C122" s="31">
        <v>0</v>
      </c>
      <c r="D122" s="31">
        <v>0</v>
      </c>
      <c r="E122" s="31">
        <v>0</v>
      </c>
      <c r="F122" s="31">
        <v>293.75</v>
      </c>
      <c r="G122" s="121" t="e">
        <f t="shared" ref="G122" si="15">F122/C122*100</f>
        <v>#DIV/0!</v>
      </c>
      <c r="H122" s="117" t="e">
        <f t="shared" si="14"/>
        <v>#DIV/0!</v>
      </c>
    </row>
    <row r="123" spans="1:8" ht="25.5" x14ac:dyDescent="0.2">
      <c r="A123" s="30" t="s">
        <v>148</v>
      </c>
      <c r="B123" s="30" t="s">
        <v>135</v>
      </c>
      <c r="C123" s="31">
        <v>1455</v>
      </c>
      <c r="D123" s="31">
        <v>100</v>
      </c>
      <c r="E123" s="31">
        <v>2000</v>
      </c>
      <c r="F123" s="31">
        <v>2957.69</v>
      </c>
      <c r="G123" s="121">
        <f t="shared" si="10"/>
        <v>203.27766323024056</v>
      </c>
      <c r="H123" s="117">
        <f t="shared" si="14"/>
        <v>147.8845</v>
      </c>
    </row>
    <row r="124" spans="1:8" x14ac:dyDescent="0.2">
      <c r="A124" s="30" t="s">
        <v>149</v>
      </c>
      <c r="B124" s="30" t="s">
        <v>150</v>
      </c>
      <c r="C124" s="31">
        <v>1690</v>
      </c>
      <c r="D124" s="31">
        <v>0</v>
      </c>
      <c r="E124" s="31">
        <v>0</v>
      </c>
      <c r="F124" s="31">
        <v>0</v>
      </c>
      <c r="G124" s="121">
        <f t="shared" si="10"/>
        <v>0</v>
      </c>
      <c r="H124" s="117" t="e">
        <f t="shared" si="14"/>
        <v>#DIV/0!</v>
      </c>
    </row>
    <row r="125" spans="1:8" ht="25.5" x14ac:dyDescent="0.2">
      <c r="A125" s="30" t="s">
        <v>157</v>
      </c>
      <c r="B125" s="30" t="s">
        <v>158</v>
      </c>
      <c r="C125" s="31">
        <v>1690</v>
      </c>
      <c r="D125" s="31">
        <v>0</v>
      </c>
      <c r="E125" s="31">
        <v>0</v>
      </c>
      <c r="F125" s="31">
        <v>0</v>
      </c>
      <c r="G125" s="121">
        <f t="shared" si="10"/>
        <v>0</v>
      </c>
      <c r="H125" s="117" t="e">
        <f t="shared" si="14"/>
        <v>#DIV/0!</v>
      </c>
    </row>
    <row r="126" spans="1:8" ht="38.25" x14ac:dyDescent="0.2">
      <c r="A126" s="106" t="s">
        <v>230</v>
      </c>
      <c r="B126" s="106" t="s">
        <v>231</v>
      </c>
      <c r="C126" s="107">
        <v>1316316.8600000001</v>
      </c>
      <c r="D126" s="107">
        <v>1369200</v>
      </c>
      <c r="E126" s="107">
        <v>1602500</v>
      </c>
      <c r="F126" s="107">
        <v>1761837.26</v>
      </c>
      <c r="G126" s="119">
        <f t="shared" si="10"/>
        <v>133.84598446911937</v>
      </c>
      <c r="H126" s="115">
        <f>F126/E126*100</f>
        <v>109.94304274570983</v>
      </c>
    </row>
    <row r="127" spans="1:8" ht="38.25" x14ac:dyDescent="0.2">
      <c r="A127" s="104" t="s">
        <v>232</v>
      </c>
      <c r="B127" s="104" t="s">
        <v>233</v>
      </c>
      <c r="C127" s="105">
        <v>1313842.51</v>
      </c>
      <c r="D127" s="105">
        <v>1367200</v>
      </c>
      <c r="E127" s="105">
        <v>1600500</v>
      </c>
      <c r="F127" s="105">
        <v>1761837.26</v>
      </c>
      <c r="G127" s="120">
        <f t="shared" si="10"/>
        <v>134.09805563377608</v>
      </c>
      <c r="H127" s="116">
        <f>F127/E127*100</f>
        <v>110.08042861605749</v>
      </c>
    </row>
    <row r="128" spans="1:8" x14ac:dyDescent="0.2">
      <c r="A128" s="146" t="s">
        <v>202</v>
      </c>
      <c r="B128" s="146" t="s">
        <v>203</v>
      </c>
      <c r="C128" s="147">
        <v>1318047.1299999999</v>
      </c>
      <c r="D128" s="147">
        <v>1369400</v>
      </c>
      <c r="E128" s="147">
        <v>1608400</v>
      </c>
      <c r="F128" s="147">
        <v>1770758.3</v>
      </c>
      <c r="G128" s="148">
        <f>F128/C128*100</f>
        <v>134.34711549351047</v>
      </c>
      <c r="H128" s="149">
        <f>F128/E128*100</f>
        <v>110.09439815966178</v>
      </c>
    </row>
    <row r="129" spans="1:8" ht="25.5" x14ac:dyDescent="0.2">
      <c r="A129" s="62" t="s">
        <v>204</v>
      </c>
      <c r="B129" s="62" t="s">
        <v>205</v>
      </c>
      <c r="C129" s="64">
        <v>1316316.8600000001</v>
      </c>
      <c r="D129" s="64">
        <v>1365000</v>
      </c>
      <c r="E129" s="64">
        <v>1602500</v>
      </c>
      <c r="F129" s="64">
        <v>1761837.26</v>
      </c>
      <c r="G129" s="118">
        <f>F129/C129*100</f>
        <v>133.84598446911937</v>
      </c>
      <c r="H129" s="114">
        <f>F129/E129*100</f>
        <v>109.94304274570983</v>
      </c>
    </row>
    <row r="130" spans="1:8" x14ac:dyDescent="0.2">
      <c r="A130" s="30" t="s">
        <v>71</v>
      </c>
      <c r="B130" s="30" t="s">
        <v>72</v>
      </c>
      <c r="C130" s="31">
        <v>1308470.8500000001</v>
      </c>
      <c r="D130" s="31">
        <v>1359100</v>
      </c>
      <c r="E130" s="31">
        <v>1591100</v>
      </c>
      <c r="F130" s="31">
        <v>1750834.56</v>
      </c>
      <c r="G130" s="121">
        <f t="shared" si="10"/>
        <v>133.80768551320804</v>
      </c>
      <c r="H130" s="117">
        <f>F130/E130*100</f>
        <v>110.03925334674125</v>
      </c>
    </row>
    <row r="131" spans="1:8" x14ac:dyDescent="0.2">
      <c r="A131" s="30" t="s">
        <v>75</v>
      </c>
      <c r="B131" s="30" t="s">
        <v>76</v>
      </c>
      <c r="C131" s="31">
        <v>1044825.02</v>
      </c>
      <c r="D131" s="31">
        <v>1100000</v>
      </c>
      <c r="E131" s="31">
        <v>1280000</v>
      </c>
      <c r="F131" s="31">
        <v>1402939.14</v>
      </c>
      <c r="G131" s="121">
        <f t="shared" si="10"/>
        <v>134.27503296197864</v>
      </c>
      <c r="H131" s="117">
        <f t="shared" ref="H131:H147" si="16">F131/E131*100</f>
        <v>109.6046203125</v>
      </c>
    </row>
    <row r="132" spans="1:8" x14ac:dyDescent="0.2">
      <c r="A132" s="30" t="s">
        <v>77</v>
      </c>
      <c r="B132" s="30" t="s">
        <v>78</v>
      </c>
      <c r="C132" s="31">
        <v>7881.1</v>
      </c>
      <c r="D132" s="31">
        <v>6000</v>
      </c>
      <c r="E132" s="31">
        <v>15000</v>
      </c>
      <c r="F132" s="31">
        <v>18783.7</v>
      </c>
      <c r="G132" s="121">
        <f t="shared" si="10"/>
        <v>238.33855680044661</v>
      </c>
      <c r="H132" s="117">
        <f t="shared" si="16"/>
        <v>125.22466666666668</v>
      </c>
    </row>
    <row r="133" spans="1:8" x14ac:dyDescent="0.2">
      <c r="A133" s="30" t="s">
        <v>79</v>
      </c>
      <c r="B133" s="30" t="s">
        <v>80</v>
      </c>
      <c r="C133" s="31">
        <v>24841.84</v>
      </c>
      <c r="D133" s="31">
        <v>20000</v>
      </c>
      <c r="E133" s="31">
        <v>33000</v>
      </c>
      <c r="F133" s="31">
        <v>37811.85</v>
      </c>
      <c r="G133" s="121">
        <f t="shared" si="10"/>
        <v>152.21034351722739</v>
      </c>
      <c r="H133" s="117">
        <f t="shared" si="16"/>
        <v>114.58136363636365</v>
      </c>
    </row>
    <row r="134" spans="1:8" x14ac:dyDescent="0.2">
      <c r="A134" s="30" t="s">
        <v>83</v>
      </c>
      <c r="B134" s="30" t="s">
        <v>82</v>
      </c>
      <c r="C134" s="31">
        <v>59655.24</v>
      </c>
      <c r="D134" s="31">
        <v>59000</v>
      </c>
      <c r="E134" s="31">
        <v>48000</v>
      </c>
      <c r="F134" s="31">
        <v>56318.49</v>
      </c>
      <c r="G134" s="121">
        <f t="shared" si="10"/>
        <v>94.406610383262219</v>
      </c>
      <c r="H134" s="117">
        <f t="shared" si="16"/>
        <v>117.33018749999999</v>
      </c>
    </row>
    <row r="135" spans="1:8" ht="25.5" x14ac:dyDescent="0.2">
      <c r="A135" s="30" t="s">
        <v>86</v>
      </c>
      <c r="B135" s="30" t="s">
        <v>87</v>
      </c>
      <c r="C135" s="31">
        <v>171267.65</v>
      </c>
      <c r="D135" s="31">
        <v>174000</v>
      </c>
      <c r="E135" s="31">
        <v>215000</v>
      </c>
      <c r="F135" s="31">
        <v>234979.39</v>
      </c>
      <c r="G135" s="121">
        <f t="shared" si="10"/>
        <v>137.20010171214471</v>
      </c>
      <c r="H135" s="117">
        <f t="shared" si="16"/>
        <v>109.29273953488372</v>
      </c>
    </row>
    <row r="136" spans="1:8" ht="38.25" x14ac:dyDescent="0.2">
      <c r="A136" s="30" t="s">
        <v>88</v>
      </c>
      <c r="B136" s="30" t="s">
        <v>89</v>
      </c>
      <c r="C136" s="31">
        <v>0</v>
      </c>
      <c r="D136" s="31">
        <v>100</v>
      </c>
      <c r="E136" s="31">
        <v>100</v>
      </c>
      <c r="F136" s="31">
        <v>1.99</v>
      </c>
      <c r="G136" s="121" t="e">
        <f t="shared" si="10"/>
        <v>#DIV/0!</v>
      </c>
      <c r="H136" s="117">
        <f t="shared" si="16"/>
        <v>1.9900000000000002</v>
      </c>
    </row>
    <row r="137" spans="1:8" x14ac:dyDescent="0.2">
      <c r="A137" s="30" t="s">
        <v>90</v>
      </c>
      <c r="B137" s="30" t="s">
        <v>91</v>
      </c>
      <c r="C137" s="31">
        <v>5371.66</v>
      </c>
      <c r="D137" s="31">
        <v>3900</v>
      </c>
      <c r="E137" s="31">
        <v>9300</v>
      </c>
      <c r="F137" s="31">
        <v>8571.7099999999991</v>
      </c>
      <c r="G137" s="121">
        <f t="shared" si="10"/>
        <v>159.57283223435584</v>
      </c>
      <c r="H137" s="117">
        <f t="shared" si="16"/>
        <v>92.168924731182784</v>
      </c>
    </row>
    <row r="138" spans="1:8" ht="25.5" x14ac:dyDescent="0.2">
      <c r="A138" s="30" t="s">
        <v>98</v>
      </c>
      <c r="B138" s="30" t="s">
        <v>99</v>
      </c>
      <c r="C138" s="31">
        <v>635</v>
      </c>
      <c r="D138" s="31">
        <v>0</v>
      </c>
      <c r="E138" s="31">
        <v>0</v>
      </c>
      <c r="F138" s="31">
        <v>0</v>
      </c>
      <c r="G138" s="121">
        <f t="shared" si="10"/>
        <v>0</v>
      </c>
      <c r="H138" s="117" t="e">
        <f t="shared" si="16"/>
        <v>#DIV/0!</v>
      </c>
    </row>
    <row r="139" spans="1:8" ht="25.5" x14ac:dyDescent="0.2">
      <c r="A139" s="30" t="s">
        <v>102</v>
      </c>
      <c r="B139" s="30" t="s">
        <v>103</v>
      </c>
      <c r="C139" s="31">
        <v>1376.66</v>
      </c>
      <c r="D139" s="31">
        <v>0</v>
      </c>
      <c r="E139" s="31">
        <v>600</v>
      </c>
      <c r="F139" s="31">
        <v>628.48</v>
      </c>
      <c r="G139" s="121">
        <f t="shared" si="10"/>
        <v>45.652521319715831</v>
      </c>
      <c r="H139" s="117">
        <f t="shared" si="16"/>
        <v>104.74666666666667</v>
      </c>
    </row>
    <row r="140" spans="1:8" x14ac:dyDescent="0.2">
      <c r="A140" s="61">
        <v>3225</v>
      </c>
      <c r="B140" s="30" t="s">
        <v>111</v>
      </c>
      <c r="C140" s="31">
        <v>0</v>
      </c>
      <c r="D140" s="31">
        <v>0</v>
      </c>
      <c r="E140" s="31">
        <v>600</v>
      </c>
      <c r="F140" s="31">
        <v>671.55</v>
      </c>
      <c r="G140" s="121" t="e">
        <f t="shared" si="10"/>
        <v>#DIV/0!</v>
      </c>
      <c r="H140" s="117">
        <f t="shared" si="16"/>
        <v>111.92499999999998</v>
      </c>
    </row>
    <row r="141" spans="1:8" ht="25.5" x14ac:dyDescent="0.2">
      <c r="A141" s="61">
        <v>3233</v>
      </c>
      <c r="B141" s="30" t="s">
        <v>121</v>
      </c>
      <c r="C141" s="31">
        <v>0</v>
      </c>
      <c r="D141" s="31">
        <v>0</v>
      </c>
      <c r="E141" s="31">
        <v>0</v>
      </c>
      <c r="F141" s="31">
        <v>272.26</v>
      </c>
      <c r="G141" s="121" t="e">
        <f t="shared" si="10"/>
        <v>#DIV/0!</v>
      </c>
      <c r="H141" s="117" t="e">
        <f t="shared" si="16"/>
        <v>#DIV/0!</v>
      </c>
    </row>
    <row r="142" spans="1:8" x14ac:dyDescent="0.2">
      <c r="A142" s="61">
        <v>3237</v>
      </c>
      <c r="B142" s="30" t="s">
        <v>129</v>
      </c>
      <c r="C142" s="31">
        <v>0</v>
      </c>
      <c r="D142" s="31">
        <v>0</v>
      </c>
      <c r="E142" s="31">
        <v>1100</v>
      </c>
      <c r="F142" s="31">
        <v>1101.21</v>
      </c>
      <c r="G142" s="121" t="e">
        <f t="shared" ref="G142:G186" si="17">F142/C142*100</f>
        <v>#DIV/0!</v>
      </c>
      <c r="H142" s="117">
        <f t="shared" si="16"/>
        <v>100.11000000000001</v>
      </c>
    </row>
    <row r="143" spans="1:8" x14ac:dyDescent="0.2">
      <c r="A143" s="61">
        <v>3238</v>
      </c>
      <c r="B143" s="30" t="s">
        <v>131</v>
      </c>
      <c r="C143" s="31">
        <v>0</v>
      </c>
      <c r="D143" s="31">
        <v>0</v>
      </c>
      <c r="E143" s="31">
        <v>1600</v>
      </c>
      <c r="F143" s="31">
        <v>1587.5</v>
      </c>
      <c r="G143" s="121" t="e">
        <f t="shared" si="17"/>
        <v>#DIV/0!</v>
      </c>
      <c r="H143" s="117">
        <f t="shared" si="16"/>
        <v>99.21875</v>
      </c>
    </row>
    <row r="144" spans="1:8" x14ac:dyDescent="0.2">
      <c r="A144" s="30" t="s">
        <v>144</v>
      </c>
      <c r="B144" s="30" t="s">
        <v>145</v>
      </c>
      <c r="C144" s="31">
        <v>3360</v>
      </c>
      <c r="D144" s="31">
        <v>3900</v>
      </c>
      <c r="E144" s="31">
        <v>5000</v>
      </c>
      <c r="F144" s="31">
        <v>4048.59</v>
      </c>
      <c r="G144" s="121">
        <f t="shared" si="17"/>
        <v>120.49375000000001</v>
      </c>
      <c r="H144" s="117">
        <f t="shared" si="16"/>
        <v>80.971800000000002</v>
      </c>
    </row>
    <row r="145" spans="1:14" x14ac:dyDescent="0.2">
      <c r="A145" s="61">
        <v>3296</v>
      </c>
      <c r="B145" s="30" t="s">
        <v>147</v>
      </c>
      <c r="C145" s="31">
        <v>0</v>
      </c>
      <c r="D145" s="31">
        <v>0</v>
      </c>
      <c r="E145" s="31">
        <v>400</v>
      </c>
      <c r="F145" s="31">
        <v>203.12</v>
      </c>
      <c r="G145" s="121" t="e">
        <f t="shared" si="17"/>
        <v>#DIV/0!</v>
      </c>
      <c r="H145" s="117">
        <f t="shared" si="16"/>
        <v>50.78</v>
      </c>
    </row>
    <row r="146" spans="1:14" x14ac:dyDescent="0.2">
      <c r="A146" s="61">
        <v>34</v>
      </c>
      <c r="B146" s="30" t="s">
        <v>150</v>
      </c>
      <c r="C146" s="31">
        <v>0</v>
      </c>
      <c r="D146" s="31">
        <v>0</v>
      </c>
      <c r="E146" s="31">
        <v>100</v>
      </c>
      <c r="F146" s="31">
        <v>68.7</v>
      </c>
      <c r="G146" s="121" t="e">
        <f t="shared" si="17"/>
        <v>#DIV/0!</v>
      </c>
      <c r="H146" s="117">
        <f t="shared" si="16"/>
        <v>68.7</v>
      </c>
    </row>
    <row r="147" spans="1:14" x14ac:dyDescent="0.2">
      <c r="A147" s="61">
        <v>3433</v>
      </c>
      <c r="B147" s="30" t="s">
        <v>156</v>
      </c>
      <c r="C147" s="31">
        <v>0</v>
      </c>
      <c r="D147" s="31">
        <v>0</v>
      </c>
      <c r="E147" s="31">
        <v>100</v>
      </c>
      <c r="F147" s="31">
        <v>68.7</v>
      </c>
      <c r="G147" s="121" t="e">
        <f t="shared" si="17"/>
        <v>#DIV/0!</v>
      </c>
      <c r="H147" s="117">
        <f t="shared" si="16"/>
        <v>68.7</v>
      </c>
    </row>
    <row r="148" spans="1:14" ht="25.5" x14ac:dyDescent="0.2">
      <c r="A148" s="104" t="s">
        <v>236</v>
      </c>
      <c r="B148" s="104" t="s">
        <v>237</v>
      </c>
      <c r="C148" s="105">
        <v>797.01</v>
      </c>
      <c r="D148" s="105">
        <v>0</v>
      </c>
      <c r="E148" s="105">
        <v>0</v>
      </c>
      <c r="F148" s="105">
        <v>0</v>
      </c>
      <c r="G148" s="120">
        <f t="shared" si="17"/>
        <v>0</v>
      </c>
      <c r="H148" s="116" t="e">
        <f t="shared" ref="H148:H186" si="18">F148/D148*100</f>
        <v>#DIV/0!</v>
      </c>
    </row>
    <row r="149" spans="1:14" ht="38.25" x14ac:dyDescent="0.2">
      <c r="A149" s="30" t="s">
        <v>159</v>
      </c>
      <c r="B149" s="30" t="s">
        <v>160</v>
      </c>
      <c r="C149" s="31">
        <v>0</v>
      </c>
      <c r="D149" s="31">
        <v>0</v>
      </c>
      <c r="E149" s="31">
        <v>0</v>
      </c>
      <c r="F149" s="31">
        <v>0</v>
      </c>
      <c r="G149" s="121" t="e">
        <f t="shared" si="17"/>
        <v>#DIV/0!</v>
      </c>
      <c r="H149" s="117" t="e">
        <f t="shared" si="18"/>
        <v>#DIV/0!</v>
      </c>
    </row>
    <row r="150" spans="1:14" ht="25.5" x14ac:dyDescent="0.2">
      <c r="A150" s="30" t="s">
        <v>165</v>
      </c>
      <c r="B150" s="30" t="s">
        <v>166</v>
      </c>
      <c r="C150" s="31">
        <v>0</v>
      </c>
      <c r="D150" s="31">
        <v>0</v>
      </c>
      <c r="E150" s="31">
        <v>0</v>
      </c>
      <c r="F150" s="31">
        <v>0</v>
      </c>
      <c r="G150" s="121" t="e">
        <f t="shared" si="17"/>
        <v>#DIV/0!</v>
      </c>
      <c r="H150" s="117" t="e">
        <f t="shared" si="18"/>
        <v>#DIV/0!</v>
      </c>
    </row>
    <row r="151" spans="1:14" ht="35.25" customHeight="1" x14ac:dyDescent="0.2">
      <c r="A151" s="30" t="s">
        <v>174</v>
      </c>
      <c r="B151" s="61" t="s">
        <v>175</v>
      </c>
      <c r="C151" s="31">
        <v>797.01</v>
      </c>
      <c r="D151" s="31">
        <v>0</v>
      </c>
      <c r="E151" s="31">
        <v>0</v>
      </c>
      <c r="F151" s="31">
        <v>0</v>
      </c>
      <c r="G151" s="121">
        <f t="shared" si="17"/>
        <v>0</v>
      </c>
      <c r="H151" s="117" t="e">
        <f t="shared" si="18"/>
        <v>#DIV/0!</v>
      </c>
    </row>
    <row r="152" spans="1:14" x14ac:dyDescent="0.2">
      <c r="A152" s="30" t="s">
        <v>192</v>
      </c>
      <c r="B152" s="30" t="s">
        <v>193</v>
      </c>
      <c r="C152" s="31">
        <v>797.01</v>
      </c>
      <c r="D152" s="31">
        <v>0</v>
      </c>
      <c r="E152" s="31">
        <v>0</v>
      </c>
      <c r="F152" s="31">
        <v>0</v>
      </c>
      <c r="G152" s="121">
        <f t="shared" si="17"/>
        <v>0</v>
      </c>
      <c r="H152" s="117" t="e">
        <f t="shared" si="18"/>
        <v>#DIV/0!</v>
      </c>
    </row>
    <row r="153" spans="1:14" ht="38.25" x14ac:dyDescent="0.2">
      <c r="A153" s="104" t="s">
        <v>244</v>
      </c>
      <c r="B153" s="104" t="s">
        <v>245</v>
      </c>
      <c r="C153" s="105">
        <v>1677.34</v>
      </c>
      <c r="D153" s="105">
        <v>2000</v>
      </c>
      <c r="E153" s="105">
        <v>2000</v>
      </c>
      <c r="F153" s="105">
        <v>1565.29</v>
      </c>
      <c r="G153" s="120">
        <f t="shared" si="17"/>
        <v>93.319780128059904</v>
      </c>
      <c r="H153" s="116">
        <f>F153/E153*100</f>
        <v>78.264499999999998</v>
      </c>
    </row>
    <row r="154" spans="1:14" x14ac:dyDescent="0.2">
      <c r="A154" s="30" t="s">
        <v>167</v>
      </c>
      <c r="B154" s="30" t="s">
        <v>168</v>
      </c>
      <c r="C154" s="31">
        <v>1677.34</v>
      </c>
      <c r="D154" s="31">
        <v>2000</v>
      </c>
      <c r="E154" s="31">
        <v>2000</v>
      </c>
      <c r="F154" s="31">
        <v>1565.29</v>
      </c>
      <c r="G154" s="121">
        <f t="shared" si="17"/>
        <v>93.319780128059904</v>
      </c>
      <c r="H154" s="117">
        <f>F154/E154*100</f>
        <v>78.264499999999998</v>
      </c>
    </row>
    <row r="155" spans="1:14" x14ac:dyDescent="0.2">
      <c r="A155" s="30" t="s">
        <v>170</v>
      </c>
      <c r="B155" s="30" t="s">
        <v>171</v>
      </c>
      <c r="C155" s="31">
        <v>1677.34</v>
      </c>
      <c r="D155" s="31">
        <v>2000</v>
      </c>
      <c r="E155" s="31">
        <v>2000</v>
      </c>
      <c r="F155" s="31">
        <v>1565.29</v>
      </c>
      <c r="G155" s="121">
        <f t="shared" si="17"/>
        <v>93.319780128059904</v>
      </c>
      <c r="H155" s="117">
        <f>F155/E155*100</f>
        <v>78.264499999999998</v>
      </c>
    </row>
    <row r="156" spans="1:14" ht="38.25" x14ac:dyDescent="0.2">
      <c r="A156" s="106" t="s">
        <v>230</v>
      </c>
      <c r="B156" s="106" t="s">
        <v>231</v>
      </c>
      <c r="C156" s="107">
        <v>0</v>
      </c>
      <c r="D156" s="107">
        <v>0</v>
      </c>
      <c r="E156" s="107">
        <v>0</v>
      </c>
      <c r="F156" s="107">
        <v>0</v>
      </c>
      <c r="G156" s="119" t="e">
        <f t="shared" si="17"/>
        <v>#DIV/0!</v>
      </c>
      <c r="H156" s="115" t="e">
        <f t="shared" si="18"/>
        <v>#DIV/0!</v>
      </c>
    </row>
    <row r="157" spans="1:14" ht="38.25" x14ac:dyDescent="0.2">
      <c r="A157" s="104" t="s">
        <v>232</v>
      </c>
      <c r="B157" s="104" t="s">
        <v>233</v>
      </c>
      <c r="C157" s="105">
        <v>0</v>
      </c>
      <c r="D157" s="105">
        <v>0</v>
      </c>
      <c r="E157" s="105">
        <v>0</v>
      </c>
      <c r="F157" s="105">
        <v>0</v>
      </c>
      <c r="G157" s="120" t="e">
        <f t="shared" si="17"/>
        <v>#DIV/0!</v>
      </c>
      <c r="H157" s="116" t="e">
        <f t="shared" si="18"/>
        <v>#DIV/0!</v>
      </c>
    </row>
    <row r="158" spans="1:14" ht="38.25" x14ac:dyDescent="0.2">
      <c r="A158" s="62" t="s">
        <v>206</v>
      </c>
      <c r="B158" s="62" t="s">
        <v>207</v>
      </c>
      <c r="C158" s="64">
        <v>0</v>
      </c>
      <c r="D158" s="64">
        <v>0</v>
      </c>
      <c r="E158" s="64">
        <v>0</v>
      </c>
      <c r="F158" s="64">
        <v>0</v>
      </c>
      <c r="G158" s="118" t="e">
        <f t="shared" ref="G158" si="19">F158/C158*100</f>
        <v>#DIV/0!</v>
      </c>
      <c r="H158" s="114" t="e">
        <f t="shared" ref="H158" si="20">F158/D158*100</f>
        <v>#DIV/0!</v>
      </c>
      <c r="K158" s="182"/>
      <c r="L158" s="182"/>
      <c r="M158" s="183"/>
      <c r="N158" s="183"/>
    </row>
    <row r="159" spans="1:14" x14ac:dyDescent="0.2">
      <c r="A159" s="30" t="s">
        <v>71</v>
      </c>
      <c r="B159" s="30" t="s">
        <v>72</v>
      </c>
      <c r="C159" s="31">
        <v>0</v>
      </c>
      <c r="D159" s="31">
        <v>0</v>
      </c>
      <c r="E159" s="31">
        <v>0</v>
      </c>
      <c r="F159" s="31">
        <v>0</v>
      </c>
      <c r="G159" s="121" t="e">
        <f t="shared" si="17"/>
        <v>#DIV/0!</v>
      </c>
      <c r="H159" s="117" t="e">
        <f t="shared" si="18"/>
        <v>#DIV/0!</v>
      </c>
      <c r="K159" s="182"/>
      <c r="L159" s="182"/>
      <c r="M159" s="183"/>
      <c r="N159" s="183"/>
    </row>
    <row r="160" spans="1:14" x14ac:dyDescent="0.2">
      <c r="A160" s="30" t="s">
        <v>75</v>
      </c>
      <c r="B160" s="30" t="s">
        <v>76</v>
      </c>
      <c r="C160" s="31">
        <v>0</v>
      </c>
      <c r="D160" s="31">
        <v>0</v>
      </c>
      <c r="E160" s="31">
        <v>0</v>
      </c>
      <c r="F160" s="31">
        <v>0</v>
      </c>
      <c r="G160" s="121" t="e">
        <f t="shared" si="17"/>
        <v>#DIV/0!</v>
      </c>
      <c r="H160" s="117" t="e">
        <f t="shared" si="18"/>
        <v>#DIV/0!</v>
      </c>
      <c r="K160" s="182"/>
      <c r="L160" s="182"/>
      <c r="M160" s="183"/>
      <c r="N160" s="183"/>
    </row>
    <row r="161" spans="1:8" x14ac:dyDescent="0.2">
      <c r="A161" s="30" t="s">
        <v>90</v>
      </c>
      <c r="B161" s="30" t="s">
        <v>91</v>
      </c>
      <c r="C161" s="31">
        <v>0</v>
      </c>
      <c r="D161" s="31">
        <v>0</v>
      </c>
      <c r="E161" s="31">
        <v>0</v>
      </c>
      <c r="F161" s="31">
        <v>0</v>
      </c>
      <c r="G161" s="121" t="e">
        <f t="shared" si="17"/>
        <v>#DIV/0!</v>
      </c>
      <c r="H161" s="117" t="e">
        <f t="shared" si="18"/>
        <v>#DIV/0!</v>
      </c>
    </row>
    <row r="162" spans="1:8" ht="25.5" x14ac:dyDescent="0.2">
      <c r="A162" s="30" t="s">
        <v>96</v>
      </c>
      <c r="B162" s="30" t="s">
        <v>97</v>
      </c>
      <c r="C162" s="31">
        <v>0</v>
      </c>
      <c r="D162" s="31">
        <v>0</v>
      </c>
      <c r="E162" s="31">
        <v>0</v>
      </c>
      <c r="F162" s="31">
        <v>0</v>
      </c>
      <c r="G162" s="121" t="e">
        <f t="shared" si="17"/>
        <v>#DIV/0!</v>
      </c>
      <c r="H162" s="117" t="e">
        <f t="shared" si="18"/>
        <v>#DIV/0!</v>
      </c>
    </row>
    <row r="163" spans="1:8" ht="38.25" x14ac:dyDescent="0.2">
      <c r="A163" s="106" t="s">
        <v>230</v>
      </c>
      <c r="B163" s="106" t="s">
        <v>231</v>
      </c>
      <c r="C163" s="107">
        <v>1730.27</v>
      </c>
      <c r="D163" s="107">
        <v>5900</v>
      </c>
      <c r="E163" s="107">
        <v>5900</v>
      </c>
      <c r="F163" s="107">
        <v>8921.0400000000009</v>
      </c>
      <c r="G163" s="119">
        <f t="shared" si="17"/>
        <v>515.58658475266873</v>
      </c>
      <c r="H163" s="115">
        <f t="shared" ref="H163:H175" si="21">F163/E163*100</f>
        <v>151.20406779661016</v>
      </c>
    </row>
    <row r="164" spans="1:8" ht="38.25" x14ac:dyDescent="0.2">
      <c r="A164" s="104" t="s">
        <v>246</v>
      </c>
      <c r="B164" s="104" t="s">
        <v>233</v>
      </c>
      <c r="C164" s="105">
        <v>1730.27</v>
      </c>
      <c r="D164" s="105">
        <v>1500</v>
      </c>
      <c r="E164" s="105">
        <v>1500</v>
      </c>
      <c r="F164" s="105">
        <v>6116.7</v>
      </c>
      <c r="G164" s="120">
        <f t="shared" si="17"/>
        <v>353.51130170435829</v>
      </c>
      <c r="H164" s="116">
        <f t="shared" si="21"/>
        <v>407.78</v>
      </c>
    </row>
    <row r="165" spans="1:8" ht="38.25" x14ac:dyDescent="0.2">
      <c r="A165" s="62" t="s">
        <v>208</v>
      </c>
      <c r="B165" s="62" t="s">
        <v>209</v>
      </c>
      <c r="C165" s="64">
        <v>1730.27</v>
      </c>
      <c r="D165" s="64">
        <v>4400</v>
      </c>
      <c r="E165" s="64">
        <v>5900</v>
      </c>
      <c r="F165" s="64">
        <v>8921.0400000000009</v>
      </c>
      <c r="G165" s="118">
        <f>F165/C165*100</f>
        <v>515.58658475266873</v>
      </c>
      <c r="H165" s="114">
        <f t="shared" si="21"/>
        <v>151.20406779661016</v>
      </c>
    </row>
    <row r="166" spans="1:8" s="112" customFormat="1" x14ac:dyDescent="0.2">
      <c r="A166" s="113">
        <v>32</v>
      </c>
      <c r="B166" s="110" t="s">
        <v>91</v>
      </c>
      <c r="C166" s="111">
        <v>0</v>
      </c>
      <c r="D166" s="111">
        <v>1500</v>
      </c>
      <c r="E166" s="111">
        <v>1500</v>
      </c>
      <c r="F166" s="111">
        <v>6116.7</v>
      </c>
      <c r="G166" s="121" t="e">
        <f t="shared" si="17"/>
        <v>#DIV/0!</v>
      </c>
      <c r="H166" s="117">
        <f t="shared" si="21"/>
        <v>407.78</v>
      </c>
    </row>
    <row r="167" spans="1:8" s="112" customFormat="1" ht="25.5" x14ac:dyDescent="0.2">
      <c r="A167" s="113">
        <v>3213</v>
      </c>
      <c r="B167" s="110" t="s">
        <v>99</v>
      </c>
      <c r="C167" s="111">
        <v>0</v>
      </c>
      <c r="D167" s="111">
        <v>1500</v>
      </c>
      <c r="E167" s="111">
        <v>1500</v>
      </c>
      <c r="F167" s="111">
        <v>6116.7</v>
      </c>
      <c r="G167" s="121" t="e">
        <f t="shared" si="17"/>
        <v>#DIV/0!</v>
      </c>
      <c r="H167" s="117">
        <f t="shared" si="21"/>
        <v>407.78</v>
      </c>
    </row>
    <row r="168" spans="1:8" ht="38.25" x14ac:dyDescent="0.2">
      <c r="A168" s="104" t="s">
        <v>246</v>
      </c>
      <c r="B168" s="104" t="s">
        <v>247</v>
      </c>
      <c r="C168" s="105">
        <v>1730.27</v>
      </c>
      <c r="D168" s="105">
        <v>4400</v>
      </c>
      <c r="E168" s="105">
        <v>4400</v>
      </c>
      <c r="F168" s="105">
        <v>2804.34</v>
      </c>
      <c r="G168" s="120">
        <f t="shared" si="17"/>
        <v>162.07528304831038</v>
      </c>
      <c r="H168" s="116">
        <f t="shared" si="21"/>
        <v>63.735000000000007</v>
      </c>
    </row>
    <row r="169" spans="1:8" x14ac:dyDescent="0.2">
      <c r="A169" s="30" t="s">
        <v>90</v>
      </c>
      <c r="B169" s="30" t="s">
        <v>91</v>
      </c>
      <c r="C169" s="31">
        <v>1730.27</v>
      </c>
      <c r="D169" s="31">
        <v>4400</v>
      </c>
      <c r="E169" s="31">
        <v>4400</v>
      </c>
      <c r="F169" s="31">
        <v>2804.34</v>
      </c>
      <c r="G169" s="121">
        <f t="shared" si="17"/>
        <v>162.07528304831038</v>
      </c>
      <c r="H169" s="117">
        <f t="shared" si="21"/>
        <v>63.735000000000007</v>
      </c>
    </row>
    <row r="170" spans="1:8" x14ac:dyDescent="0.2">
      <c r="A170" s="30" t="s">
        <v>104</v>
      </c>
      <c r="B170" s="30" t="s">
        <v>105</v>
      </c>
      <c r="C170" s="31">
        <v>1730.27</v>
      </c>
      <c r="D170" s="31">
        <v>4400</v>
      </c>
      <c r="E170" s="31">
        <v>4400</v>
      </c>
      <c r="F170" s="31">
        <v>2804.34</v>
      </c>
      <c r="G170" s="121">
        <f t="shared" si="17"/>
        <v>162.07528304831038</v>
      </c>
      <c r="H170" s="117">
        <f t="shared" si="21"/>
        <v>63.735000000000007</v>
      </c>
    </row>
    <row r="171" spans="1:8" ht="38.25" x14ac:dyDescent="0.2">
      <c r="A171" s="106" t="s">
        <v>230</v>
      </c>
      <c r="B171" s="106" t="s">
        <v>231</v>
      </c>
      <c r="C171" s="107">
        <v>17573.060000000001</v>
      </c>
      <c r="D171" s="107">
        <v>22500</v>
      </c>
      <c r="E171" s="107">
        <v>22500</v>
      </c>
      <c r="F171" s="107">
        <v>26062.47</v>
      </c>
      <c r="G171" s="119">
        <f t="shared" si="17"/>
        <v>148.30923015115181</v>
      </c>
      <c r="H171" s="115">
        <f t="shared" si="21"/>
        <v>115.83320000000002</v>
      </c>
    </row>
    <row r="172" spans="1:8" ht="38.25" x14ac:dyDescent="0.2">
      <c r="A172" s="104" t="s">
        <v>232</v>
      </c>
      <c r="B172" s="104" t="s">
        <v>233</v>
      </c>
      <c r="C172" s="105">
        <v>16629.52</v>
      </c>
      <c r="D172" s="105">
        <v>22500</v>
      </c>
      <c r="E172" s="105">
        <v>22500</v>
      </c>
      <c r="F172" s="105">
        <v>25796.16</v>
      </c>
      <c r="G172" s="120">
        <f t="shared" si="17"/>
        <v>155.12269746811694</v>
      </c>
      <c r="H172" s="116">
        <f t="shared" si="21"/>
        <v>114.64959999999999</v>
      </c>
    </row>
    <row r="173" spans="1:8" x14ac:dyDescent="0.2">
      <c r="A173" s="146" t="s">
        <v>210</v>
      </c>
      <c r="B173" s="146" t="s">
        <v>211</v>
      </c>
      <c r="C173" s="147">
        <v>17573.060000000001</v>
      </c>
      <c r="D173" s="147">
        <v>15000</v>
      </c>
      <c r="E173" s="147">
        <v>22500</v>
      </c>
      <c r="F173" s="147">
        <v>26062.47</v>
      </c>
      <c r="G173" s="148">
        <f>F173/C173*100</f>
        <v>148.30923015115181</v>
      </c>
      <c r="H173" s="149">
        <f t="shared" si="21"/>
        <v>115.83320000000002</v>
      </c>
    </row>
    <row r="174" spans="1:8" x14ac:dyDescent="0.2">
      <c r="A174" s="62" t="s">
        <v>212</v>
      </c>
      <c r="B174" s="62" t="s">
        <v>211</v>
      </c>
      <c r="C174" s="64">
        <v>17573.060000000001</v>
      </c>
      <c r="D174" s="64">
        <v>15000</v>
      </c>
      <c r="E174" s="64">
        <v>22500</v>
      </c>
      <c r="F174" s="64">
        <v>26062.47</v>
      </c>
      <c r="G174" s="118">
        <f>F174/C174*100</f>
        <v>148.30923015115181</v>
      </c>
      <c r="H174" s="114">
        <f t="shared" si="21"/>
        <v>115.83320000000002</v>
      </c>
    </row>
    <row r="175" spans="1:8" x14ac:dyDescent="0.2">
      <c r="A175" s="30" t="s">
        <v>90</v>
      </c>
      <c r="B175" s="30" t="s">
        <v>91</v>
      </c>
      <c r="C175" s="31">
        <v>16629.52</v>
      </c>
      <c r="D175" s="31">
        <v>15000</v>
      </c>
      <c r="E175" s="31">
        <v>22500</v>
      </c>
      <c r="F175" s="31">
        <v>25796.16</v>
      </c>
      <c r="G175" s="121">
        <f t="shared" si="17"/>
        <v>155.12269746811694</v>
      </c>
      <c r="H175" s="117">
        <f t="shared" si="21"/>
        <v>114.64959999999999</v>
      </c>
    </row>
    <row r="176" spans="1:8" x14ac:dyDescent="0.2">
      <c r="A176" s="30" t="s">
        <v>94</v>
      </c>
      <c r="B176" s="30" t="s">
        <v>95</v>
      </c>
      <c r="C176" s="31">
        <v>12151.35</v>
      </c>
      <c r="D176" s="31">
        <v>15000</v>
      </c>
      <c r="E176" s="31">
        <v>15000</v>
      </c>
      <c r="F176" s="31">
        <v>18200</v>
      </c>
      <c r="G176" s="121">
        <f t="shared" si="17"/>
        <v>149.77759672793559</v>
      </c>
      <c r="H176" s="117">
        <f t="shared" ref="H176:H183" si="22">F176/E176*100</f>
        <v>121.33333333333334</v>
      </c>
    </row>
    <row r="177" spans="1:8" ht="25.5" x14ac:dyDescent="0.2">
      <c r="A177" s="61">
        <v>3213</v>
      </c>
      <c r="B177" s="30" t="s">
        <v>99</v>
      </c>
      <c r="C177" s="31">
        <v>0</v>
      </c>
      <c r="D177" s="31">
        <v>0</v>
      </c>
      <c r="E177" s="31">
        <v>7500</v>
      </c>
      <c r="F177" s="31">
        <v>7596.16</v>
      </c>
      <c r="G177" s="121" t="e">
        <f t="shared" si="17"/>
        <v>#DIV/0!</v>
      </c>
      <c r="H177" s="117">
        <f t="shared" si="22"/>
        <v>101.28213333333333</v>
      </c>
    </row>
    <row r="178" spans="1:8" ht="25.5" x14ac:dyDescent="0.2">
      <c r="A178" s="30" t="s">
        <v>102</v>
      </c>
      <c r="B178" s="30" t="s">
        <v>103</v>
      </c>
      <c r="C178" s="31">
        <v>119.72</v>
      </c>
      <c r="D178" s="31">
        <v>0</v>
      </c>
      <c r="E178" s="31">
        <v>0</v>
      </c>
      <c r="F178" s="31">
        <v>0</v>
      </c>
      <c r="G178" s="121">
        <f t="shared" si="17"/>
        <v>0</v>
      </c>
      <c r="H178" s="117" t="e">
        <f t="shared" si="22"/>
        <v>#DIV/0!</v>
      </c>
    </row>
    <row r="179" spans="1:8" ht="25.5" x14ac:dyDescent="0.2">
      <c r="A179" s="30" t="s">
        <v>116</v>
      </c>
      <c r="B179" s="30" t="s">
        <v>117</v>
      </c>
      <c r="C179" s="31">
        <v>225</v>
      </c>
      <c r="D179" s="31">
        <v>0</v>
      </c>
      <c r="E179" s="31">
        <v>0</v>
      </c>
      <c r="F179" s="31">
        <v>0</v>
      </c>
      <c r="G179" s="121">
        <f t="shared" si="17"/>
        <v>0</v>
      </c>
      <c r="H179" s="117" t="e">
        <f t="shared" si="22"/>
        <v>#DIV/0!</v>
      </c>
    </row>
    <row r="180" spans="1:8" x14ac:dyDescent="0.2">
      <c r="A180" s="30" t="s">
        <v>128</v>
      </c>
      <c r="B180" s="30" t="s">
        <v>129</v>
      </c>
      <c r="C180" s="31">
        <v>763.99</v>
      </c>
      <c r="D180" s="31">
        <v>0</v>
      </c>
      <c r="E180" s="31">
        <v>0</v>
      </c>
      <c r="F180" s="31">
        <v>0</v>
      </c>
      <c r="G180" s="121">
        <f t="shared" si="17"/>
        <v>0</v>
      </c>
      <c r="H180" s="117" t="e">
        <f t="shared" si="22"/>
        <v>#DIV/0!</v>
      </c>
    </row>
    <row r="181" spans="1:8" x14ac:dyDescent="0.2">
      <c r="A181" s="30" t="s">
        <v>132</v>
      </c>
      <c r="B181" s="30" t="s">
        <v>133</v>
      </c>
      <c r="C181" s="31">
        <v>1715.71</v>
      </c>
      <c r="D181" s="31">
        <v>0</v>
      </c>
      <c r="E181" s="31">
        <v>0</v>
      </c>
      <c r="F181" s="31">
        <v>0</v>
      </c>
      <c r="G181" s="121">
        <f t="shared" si="17"/>
        <v>0</v>
      </c>
      <c r="H181" s="117" t="e">
        <f t="shared" si="22"/>
        <v>#DIV/0!</v>
      </c>
    </row>
    <row r="182" spans="1:8" x14ac:dyDescent="0.2">
      <c r="A182" s="30" t="s">
        <v>140</v>
      </c>
      <c r="B182" s="30" t="s">
        <v>141</v>
      </c>
      <c r="C182" s="31">
        <v>423.75</v>
      </c>
      <c r="D182" s="31">
        <v>0</v>
      </c>
      <c r="E182" s="31">
        <v>0</v>
      </c>
      <c r="F182" s="31">
        <v>0</v>
      </c>
      <c r="G182" s="121">
        <f t="shared" si="17"/>
        <v>0</v>
      </c>
      <c r="H182" s="117" t="e">
        <f t="shared" si="22"/>
        <v>#DIV/0!</v>
      </c>
    </row>
    <row r="183" spans="1:8" ht="25.5" x14ac:dyDescent="0.2">
      <c r="A183" s="30" t="s">
        <v>148</v>
      </c>
      <c r="B183" s="30" t="s">
        <v>135</v>
      </c>
      <c r="C183" s="31">
        <v>1230</v>
      </c>
      <c r="D183" s="31">
        <v>0</v>
      </c>
      <c r="E183" s="31">
        <v>0</v>
      </c>
      <c r="F183" s="31">
        <v>0</v>
      </c>
      <c r="G183" s="121">
        <f t="shared" si="17"/>
        <v>0</v>
      </c>
      <c r="H183" s="117" t="e">
        <f t="shared" si="22"/>
        <v>#DIV/0!</v>
      </c>
    </row>
    <row r="184" spans="1:8" ht="51" x14ac:dyDescent="0.2">
      <c r="A184" s="104" t="s">
        <v>240</v>
      </c>
      <c r="B184" s="104" t="s">
        <v>241</v>
      </c>
      <c r="C184" s="105">
        <v>550</v>
      </c>
      <c r="D184" s="105">
        <v>0</v>
      </c>
      <c r="E184" s="105">
        <v>0</v>
      </c>
      <c r="F184" s="105">
        <v>266.31</v>
      </c>
      <c r="G184" s="120">
        <f t="shared" si="17"/>
        <v>48.42</v>
      </c>
      <c r="H184" s="116" t="e">
        <f>F184/E184*100</f>
        <v>#DIV/0!</v>
      </c>
    </row>
    <row r="185" spans="1:8" ht="37.5" customHeight="1" x14ac:dyDescent="0.2">
      <c r="A185" s="30" t="s">
        <v>174</v>
      </c>
      <c r="B185" s="61" t="s">
        <v>175</v>
      </c>
      <c r="C185" s="31">
        <v>550</v>
      </c>
      <c r="D185" s="31">
        <v>0</v>
      </c>
      <c r="E185" s="31">
        <v>0</v>
      </c>
      <c r="F185" s="31">
        <v>266.31</v>
      </c>
      <c r="G185" s="121">
        <f t="shared" si="17"/>
        <v>48.42</v>
      </c>
      <c r="H185" s="117" t="e">
        <f>F185/E185*100</f>
        <v>#DIV/0!</v>
      </c>
    </row>
    <row r="186" spans="1:8" x14ac:dyDescent="0.2">
      <c r="A186" s="30" t="s">
        <v>184</v>
      </c>
      <c r="B186" s="30" t="s">
        <v>185</v>
      </c>
      <c r="C186" s="31">
        <v>550</v>
      </c>
      <c r="D186" s="31">
        <v>0</v>
      </c>
      <c r="E186" s="31">
        <v>0</v>
      </c>
      <c r="F186" s="31">
        <v>266.31</v>
      </c>
      <c r="G186" s="121">
        <f t="shared" si="17"/>
        <v>48.42</v>
      </c>
      <c r="H186" s="117" t="e">
        <f t="shared" si="18"/>
        <v>#DIV/0!</v>
      </c>
    </row>
  </sheetData>
  <autoFilter ref="A6:H186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5">
    <mergeCell ref="A4:H4"/>
    <mergeCell ref="A10:B10"/>
    <mergeCell ref="A6:H6"/>
    <mergeCell ref="A7:B7"/>
    <mergeCell ref="A8:B8"/>
  </mergeCells>
  <pageMargins left="0.7" right="0.7" top="0.75" bottom="0.75" header="0.3" footer="0.3"/>
  <pageSetup scale="56" orientation="portrait" r:id="rId1"/>
  <rowBreaks count="3" manualBreakCount="3">
    <brk id="55" max="16383" man="1"/>
    <brk id="115" max="16383" man="1"/>
    <brk id="1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Račun prihoda i rashoda po ek.k</vt:lpstr>
      <vt:lpstr>Prihodi i rashodi po izvorima f</vt:lpstr>
      <vt:lpstr>Rashodi po funk.klas.</vt:lpstr>
      <vt:lpstr>Račun financiranja po ek.kl.</vt:lpstr>
      <vt:lpstr>Račun financiranja po izvorima </vt:lpstr>
      <vt:lpstr>Posebni dio</vt:lpstr>
      <vt:lpstr>'Prihodi i rashodi po izvorima f'!Podrucje_ispisa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Racunovodsvo</cp:lastModifiedBy>
  <cp:lastPrinted>2024-07-19T06:31:56Z</cp:lastPrinted>
  <dcterms:created xsi:type="dcterms:W3CDTF">2024-07-16T16:28:27Z</dcterms:created>
  <dcterms:modified xsi:type="dcterms:W3CDTF">2025-04-04T10:27:32Z</dcterms:modified>
</cp:coreProperties>
</file>