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2024\ŠKOLSKI ODBOR\11 2024\"/>
    </mc:Choice>
  </mc:AlternateContent>
  <bookViews>
    <workbookView xWindow="0" yWindow="0" windowWidth="28800" windowHeight="12180" tabRatio="846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62913"/>
</workbook>
</file>

<file path=xl/calcChain.xml><?xml version="1.0" encoding="utf-8"?>
<calcChain xmlns="http://schemas.openxmlformats.org/spreadsheetml/2006/main">
  <c r="G39" i="7" l="1"/>
  <c r="G40" i="7"/>
  <c r="G41" i="7"/>
  <c r="J37" i="10"/>
  <c r="K37" i="10"/>
  <c r="G29" i="10"/>
  <c r="H29" i="10"/>
  <c r="I29" i="10"/>
  <c r="J29" i="10"/>
  <c r="K29" i="10"/>
  <c r="L29" i="10"/>
  <c r="F22" i="10"/>
  <c r="H22" i="10"/>
  <c r="I22" i="10"/>
  <c r="J22" i="10"/>
  <c r="K22" i="10"/>
  <c r="L22" i="10"/>
  <c r="I14" i="10"/>
  <c r="J14" i="10"/>
  <c r="I34" i="10" l="1"/>
  <c r="I37" i="10" s="1"/>
  <c r="I21" i="10"/>
  <c r="F8" i="7"/>
  <c r="F6" i="7"/>
  <c r="F7" i="7"/>
  <c r="F39" i="7"/>
  <c r="F40" i="7"/>
  <c r="F41" i="7"/>
  <c r="F27" i="7"/>
  <c r="F28" i="7"/>
  <c r="F30" i="7"/>
  <c r="F64" i="7"/>
  <c r="F82" i="7" l="1"/>
  <c r="F83" i="7"/>
  <c r="F84" i="7"/>
  <c r="F85" i="7"/>
  <c r="F9" i="7"/>
  <c r="F10" i="7"/>
  <c r="F11" i="7"/>
  <c r="F37" i="10" l="1"/>
  <c r="G34" i="10" s="1"/>
  <c r="G37" i="10" s="1"/>
  <c r="H34" i="10" s="1"/>
  <c r="H37" i="10" s="1"/>
  <c r="K34" i="10" s="1"/>
  <c r="L34" i="10" s="1"/>
  <c r="L37" i="10" s="1"/>
  <c r="L21" i="10"/>
  <c r="K21" i="10"/>
  <c r="H21" i="10"/>
  <c r="G21" i="10"/>
  <c r="F21" i="10"/>
  <c r="L11" i="10"/>
  <c r="K11" i="10"/>
  <c r="H11" i="10"/>
  <c r="G11" i="10"/>
  <c r="F11" i="10"/>
  <c r="L8" i="10"/>
  <c r="K8" i="10"/>
  <c r="K14" i="10" s="1"/>
  <c r="H8" i="10"/>
  <c r="G8" i="10"/>
  <c r="G14" i="10" s="1"/>
  <c r="F8" i="10"/>
  <c r="F14" i="10" s="1"/>
  <c r="L14" i="10" l="1"/>
  <c r="H14" i="10"/>
  <c r="F29" i="10"/>
  <c r="G22" i="10"/>
  <c r="G28" i="10" s="1"/>
</calcChain>
</file>

<file path=xl/sharedStrings.xml><?xml version="1.0" encoding="utf-8"?>
<sst xmlns="http://schemas.openxmlformats.org/spreadsheetml/2006/main" count="374" uniqueCount="143">
  <si>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</si>
  <si>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</si>
  <si>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</si>
  <si>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</si>
  <si>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</si>
  <si>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</si>
  <si>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</si>
  <si>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</si>
  <si>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</si>
  <si>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</si>
  <si>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</si>
  <si>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</si>
  <si>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</si>
  <si>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</si>
  <si>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</si>
  <si>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</si>
  <si>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</si>
  <si>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</si>
  <si>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</si>
  <si>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</si>
  <si>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</si>
  <si>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</si>
  <si>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</si>
  <si>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</si>
  <si>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</si>
  <si>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</si>
  <si>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</si>
  <si>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</si>
  <si>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</si>
  <si>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</si>
  <si>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</si>
  <si>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</si>
  <si>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</si>
  <si>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</si>
  <si>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</si>
  <si>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</si>
  <si>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</si>
  <si>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</si>
  <si>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Izvršenje 2022.*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</si>
  <si>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</si>
  <si>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</si>
  <si>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</si>
  <si>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</si>
  <si>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</si>
  <si>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</si>
  <si>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</si>
  <si>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</si>
  <si>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</si>
  <si>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</si>
  <si>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</si>
  <si>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</si>
  <si>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</si>
  <si>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</si>
  <si>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</si>
  <si>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</si>
  <si>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</si>
  <si>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</si>
  <si>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</si>
  <si>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</si>
  <si>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</si>
  <si>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</si>
  <si>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</si>
  <si>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</si>
  <si>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</si>
  <si>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</si>
  <si>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</si>
  <si>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</si>
  <si>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</si>
  <si>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</si>
  <si>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</si>
  <si>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</si>
  <si>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</si>
  <si>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</si>
  <si>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</t>
  </si>
  <si>
    <t>Prihodi od prodaje proizvoda i robe te pruženih usluga, prihodi od donacija i povrati po protestira</t>
  </si>
  <si>
    <t>Kazne, upravne mjere i ostali prihodi</t>
  </si>
  <si>
    <t>SVEUKUPNO RASHODI</t>
  </si>
  <si>
    <t>Financijski rashodi</t>
  </si>
  <si>
    <t>Naknade građanima i kućanstvima na temelju osiguranja i druge naknade</t>
  </si>
  <si>
    <t>Ostali rashodi</t>
  </si>
  <si>
    <t xml:space="preserve"> 3</t>
  </si>
  <si>
    <t xml:space="preserve"> 31</t>
  </si>
  <si>
    <t xml:space="preserve"> 32</t>
  </si>
  <si>
    <t xml:space="preserve"> 34</t>
  </si>
  <si>
    <t xml:space="preserve"> 37</t>
  </si>
  <si>
    <t xml:space="preserve"> 38</t>
  </si>
  <si>
    <t xml:space="preserve"> 4</t>
  </si>
  <si>
    <t xml:space="preserve"> 42</t>
  </si>
  <si>
    <t>OPĆI PRIHODI I PRIMICI</t>
  </si>
  <si>
    <t>Izvor 1.1.</t>
  </si>
  <si>
    <t>Izvor 1.2.</t>
  </si>
  <si>
    <t>OPĆI PRIHODI I PRIMICI-DECENTRALIZIRANA SREDSTVA</t>
  </si>
  <si>
    <t>VLASTITI PRIHODI</t>
  </si>
  <si>
    <t>Izvor 3.1.</t>
  </si>
  <si>
    <t>Izvor 4.3.</t>
  </si>
  <si>
    <t>OSTALI PRIHODI ZA POSEBNE NAMJENE</t>
  </si>
  <si>
    <t>Izvor 5.2.</t>
  </si>
  <si>
    <t>POMOĆI IZ DRUGIH PRORAČUNA</t>
  </si>
  <si>
    <t>Izvor 5.5.</t>
  </si>
  <si>
    <t>POMOĆI OD IZVANPRORAČUNSKIH KORISNIKA</t>
  </si>
  <si>
    <t>Izvor 5.6.</t>
  </si>
  <si>
    <t>POMOĆI TEMELJEM PRIJENOSA EU SREDSTAVA</t>
  </si>
  <si>
    <t>DONACIJE</t>
  </si>
  <si>
    <t>Izvor 6.1.</t>
  </si>
  <si>
    <t>Izvor 1. OPĆI PRIHODI I PRIMICI</t>
  </si>
  <si>
    <t>Izvor 1.1. OPĆI PRIHODI I PRIMICI</t>
  </si>
  <si>
    <t>Izvor 1.2. OPĆI PRIHODI I PRIMICI-DECENTRALIZIRANA SREDSTVA</t>
  </si>
  <si>
    <t>Izvor 3.VLASTITI PRIHODI</t>
  </si>
  <si>
    <t>Izvor 3.1. VLASTITI PRIHODI</t>
  </si>
  <si>
    <t>Izvor 4. PRIHODI ZA POSEBNE NAMJENE</t>
  </si>
  <si>
    <t>Izvor 5. OSTALI PRIHODI ZA POSEBNE NAMJENE</t>
  </si>
  <si>
    <t>Izvor 5.2. POMOĆI</t>
  </si>
  <si>
    <t>Izvor 5.5. POMOĆI IZ DRUGIH PRORAČUNA</t>
  </si>
  <si>
    <t>Izvor 5.6. POMOĆI OD IZVANPRORAČUNSKIH KORISNIKA</t>
  </si>
  <si>
    <t>Izvor 5.6.  POMOĆI TEMELJEM PRIJENOSA EU SREDSTAVA</t>
  </si>
  <si>
    <t>Izvor 6. DONACIJE</t>
  </si>
  <si>
    <t>Izvor 6.1. DONACIJE</t>
  </si>
  <si>
    <t>09 Obrazovanje</t>
  </si>
  <si>
    <t>092 Srednjoškolsko obrazovanje</t>
  </si>
  <si>
    <t>Program A024109</t>
  </si>
  <si>
    <t>Aktivnost A024109A410901</t>
  </si>
  <si>
    <t>Aktivnost A024109A410902</t>
  </si>
  <si>
    <t>Aktivnost A024109A410905</t>
  </si>
  <si>
    <t>Aktivnost A024109A410907</t>
  </si>
  <si>
    <t>Aktivnost A024109K410901</t>
  </si>
  <si>
    <t>Aktivnost A024109T410901</t>
  </si>
  <si>
    <t>Aktivnost A024109T410902</t>
  </si>
  <si>
    <t>Aktivnost A024109T410905</t>
  </si>
  <si>
    <t>REDOVNA DJELATNOST PRORAČUNSKIH KORISNIKA</t>
  </si>
  <si>
    <t>GRAĐANSKI ODGOJ I ŠKOLA I ZAJEDNICA</t>
  </si>
  <si>
    <t>NABAVA UDŽBENIKA</t>
  </si>
  <si>
    <t>IZVANNASTAVNE I OSTALE AKTIVNOSTI</t>
  </si>
  <si>
    <t>ODRŽAVANJE I OPREMANJE USTANOVA SREDNJEG ŠKOLSTVA I UČENIČKIH DOMOVA</t>
  </si>
  <si>
    <t>SUFINANCIRANJE PROJEKATA PRIJAVLJENIH NA NATJEČAJE EUROPSKIH FONDOVA ILI PARTNERSTVA ZA EU FONDOVE</t>
  </si>
  <si>
    <t>BESPLATNE MENSTRUALNE POTREPŠTINE</t>
  </si>
  <si>
    <t>ŠKOLSKA SHEMA VOĆE, POVRĆE, MLIJEČNI PROIZVODI</t>
  </si>
  <si>
    <t>Izvor financiranja 9231</t>
  </si>
  <si>
    <t>VLASTITI PRIHOD-VIŠAK</t>
  </si>
  <si>
    <t>Prijedlog I. Izmjena i dopuna financijskog plana za 2024. godinu</t>
  </si>
  <si>
    <t>Prijedlog II. Izmjena i dopuna financijskog plana za 2024. godinu</t>
  </si>
  <si>
    <t xml:space="preserve"> II. IZMJENA I DOPUNA FINANCIJSKOG PLANA ZA 2024. GODINU</t>
  </si>
  <si>
    <t>II. IZMJENA I DOPUNA FINANCIJSKOG PLANA VII. GIMNAZIJE ZA 2024. GODINU
 I PROJEKCIJA ZA 2025. I 2026. GODINU</t>
  </si>
  <si>
    <t xml:space="preserve"> II. IZMJENA I DOPUNA FINANCIJSKOG PLANA VII. GIMNAZIJE ZA 2024. GODINU
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</si>
</sst>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1A]#,##0.00;\-\ #,##0.00"/>
    <numFmt numFmtId="165" formatCode="#,##0_ ;\-#,##0\ "/>
    <numFmt numFmtId="166" formatCode="0_ ;\-0\ "/>
    <numFmt numFmtId="167" formatCode="_-* #,##0\ _€_-;\-* #,##0\ _€_-;_-* &quot;-&quot;\ _€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27" fillId="0" borderId="0"/>
  </cellStyleXfs>
  <cellXfs count="19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0" fillId="0" borderId="0" xfId="0" applyAlignment="1"/>
    <xf numFmtId="164" fontId="7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64" fontId="7" fillId="0" borderId="3" xfId="0" applyNumberFormat="1" applyFont="1" applyFill="1" applyBorder="1" applyAlignment="1" applyProtection="1">
      <alignment vertical="top" readingOrder="1"/>
      <protection locked="0"/>
    </xf>
    <xf numFmtId="164" fontId="7" fillId="0" borderId="3" xfId="0" applyNumberFormat="1" applyFont="1" applyFill="1" applyBorder="1" applyAlignment="1" applyProtection="1">
      <alignment vertical="top" wrapText="1" readingOrder="1"/>
      <protection locked="0"/>
    </xf>
    <xf numFmtId="0" fontId="19" fillId="0" borderId="1" xfId="1" applyFont="1" applyFill="1" applyBorder="1" applyAlignment="1" applyProtection="1">
      <alignment vertical="top" wrapText="1" readingOrder="1"/>
      <protection locked="0"/>
    </xf>
    <xf numFmtId="0" fontId="19" fillId="0" borderId="1" xfId="1" applyFont="1" applyFill="1" applyBorder="1" applyAlignment="1" applyProtection="1">
      <alignment horizontal="left" vertical="top" wrapText="1" readingOrder="1"/>
      <protection locked="0"/>
    </xf>
    <xf numFmtId="164" fontId="7" fillId="0" borderId="3" xfId="1" applyNumberFormat="1" applyFont="1" applyFill="1" applyBorder="1" applyAlignment="1" applyProtection="1">
      <alignment vertical="top" readingOrder="1"/>
      <protection locked="0"/>
    </xf>
    <xf numFmtId="164" fontId="9" fillId="0" borderId="6" xfId="1" applyNumberFormat="1" applyFont="1" applyFill="1" applyBorder="1" applyAlignment="1" applyProtection="1">
      <alignment horizontal="center" vertical="top" readingOrder="1"/>
      <protection locked="0"/>
    </xf>
    <xf numFmtId="165" fontId="7" fillId="0" borderId="3" xfId="1" applyNumberFormat="1" applyFont="1" applyFill="1" applyBorder="1" applyAlignment="1" applyProtection="1">
      <alignment vertical="top" readingOrder="1"/>
      <protection locked="0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vertical="center" wrapText="1"/>
    </xf>
    <xf numFmtId="165" fontId="7" fillId="0" borderId="3" xfId="1" applyNumberFormat="1" applyFont="1" applyFill="1" applyBorder="1" applyAlignment="1" applyProtection="1">
      <alignment horizontal="right" vertical="top" readingOrder="1"/>
      <protection locked="0"/>
    </xf>
    <xf numFmtId="0" fontId="7" fillId="0" borderId="3" xfId="1" applyFont="1" applyFill="1" applyBorder="1" applyAlignment="1" applyProtection="1">
      <alignment vertical="top" wrapText="1" readingOrder="1"/>
      <protection locked="0"/>
    </xf>
    <xf numFmtId="0" fontId="20" fillId="0" borderId="3" xfId="0" applyFont="1" applyFill="1" applyBorder="1" applyAlignment="1" applyProtection="1">
      <alignment vertical="top" wrapText="1" readingOrder="1"/>
      <protection locked="0"/>
    </xf>
    <xf numFmtId="0" fontId="21" fillId="0" borderId="3" xfId="0" applyFont="1" applyFill="1" applyBorder="1" applyAlignment="1" applyProtection="1">
      <alignment vertical="top" wrapText="1" readingOrder="1"/>
      <protection locked="0"/>
    </xf>
    <xf numFmtId="0" fontId="0" fillId="0" borderId="3" xfId="0" applyBorder="1"/>
    <xf numFmtId="164" fontId="9" fillId="0" borderId="3" xfId="0" applyNumberFormat="1" applyFont="1" applyFill="1" applyBorder="1" applyAlignment="1" applyProtection="1">
      <alignment horizontal="center" vertical="top" wrapText="1" readingOrder="1"/>
      <protection locked="0"/>
    </xf>
    <xf numFmtId="0" fontId="22" fillId="0" borderId="0" xfId="0" applyFont="1" applyFill="1" applyBorder="1"/>
    <xf numFmtId="164" fontId="9" fillId="0" borderId="3" xfId="0" applyNumberFormat="1" applyFont="1" applyFill="1" applyBorder="1" applyAlignment="1" applyProtection="1">
      <alignment horizontal="center" vertical="top" readingOrder="1"/>
      <protection locked="0"/>
    </xf>
    <xf numFmtId="164" fontId="9" fillId="0" borderId="1" xfId="0" applyNumberFormat="1" applyFont="1" applyFill="1" applyBorder="1" applyAlignment="1" applyProtection="1">
      <alignment horizontal="center" vertical="top" readingOrder="1"/>
      <protection locked="0"/>
    </xf>
    <xf numFmtId="0" fontId="0" fillId="0" borderId="3" xfId="0" applyBorder="1" applyAlignment="1">
      <alignment horizontal="left" wrapText="1"/>
    </xf>
    <xf numFmtId="0" fontId="6" fillId="4" borderId="1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/>
    <xf numFmtId="0" fontId="0" fillId="0" borderId="3" xfId="0" applyBorder="1" applyAlignment="1">
      <alignment horizontal="left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3" fillId="2" borderId="3" xfId="0" applyNumberFormat="1" applyFont="1" applyFill="1" applyBorder="1" applyAlignment="1" applyProtection="1">
      <alignment wrapText="1"/>
    </xf>
    <xf numFmtId="0" fontId="6" fillId="4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0" fillId="4" borderId="3" xfId="0" applyFill="1" applyBorder="1"/>
    <xf numFmtId="0" fontId="1" fillId="0" borderId="3" xfId="0" applyFont="1" applyBorder="1"/>
    <xf numFmtId="166" fontId="7" fillId="0" borderId="3" xfId="0" applyNumberFormat="1" applyFont="1" applyFill="1" applyBorder="1" applyAlignment="1" applyProtection="1">
      <alignment horizontal="right" vertical="top" readingOrder="1"/>
      <protection locked="0"/>
    </xf>
    <xf numFmtId="166" fontId="7" fillId="0" borderId="3" xfId="0" applyNumberFormat="1" applyFont="1" applyFill="1" applyBorder="1" applyAlignment="1" applyProtection="1">
      <alignment vertical="top" wrapText="1" readingOrder="1"/>
      <protection locked="0"/>
    </xf>
    <xf numFmtId="166" fontId="7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66" fontId="7" fillId="0" borderId="1" xfId="0" applyNumberFormat="1" applyFont="1" applyFill="1" applyBorder="1" applyAlignment="1" applyProtection="1">
      <alignment vertical="top" readingOrder="1"/>
      <protection locked="0"/>
    </xf>
    <xf numFmtId="166" fontId="9" fillId="0" borderId="3" xfId="0" applyNumberFormat="1" applyFont="1" applyFill="1" applyBorder="1" applyAlignment="1" applyProtection="1">
      <alignment horizontal="right" vertical="top" readingOrder="1"/>
      <protection locked="0"/>
    </xf>
    <xf numFmtId="166" fontId="9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66" fontId="9" fillId="0" borderId="1" xfId="0" applyNumberFormat="1" applyFont="1" applyFill="1" applyBorder="1" applyAlignment="1" applyProtection="1">
      <alignment vertical="top" readingOrder="1"/>
      <protection locked="0"/>
    </xf>
    <xf numFmtId="0" fontId="25" fillId="0" borderId="0" xfId="0" applyFont="1" applyFill="1" applyBorder="1"/>
    <xf numFmtId="0" fontId="1" fillId="0" borderId="0" xfId="0" applyFont="1"/>
    <xf numFmtId="165" fontId="9" fillId="0" borderId="3" xfId="0" applyNumberFormat="1" applyFont="1" applyFill="1" applyBorder="1" applyAlignment="1" applyProtection="1">
      <alignment horizontal="center" vertical="top" wrapText="1" readingOrder="1"/>
      <protection locked="0"/>
    </xf>
    <xf numFmtId="165" fontId="9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165" fontId="9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65" fontId="9" fillId="0" borderId="3" xfId="0" applyNumberFormat="1" applyFont="1" applyFill="1" applyBorder="1" applyAlignment="1" applyProtection="1">
      <alignment vertical="top" wrapText="1" readingOrder="1"/>
      <protection locked="0"/>
    </xf>
    <xf numFmtId="165" fontId="9" fillId="0" borderId="1" xfId="0" applyNumberFormat="1" applyFont="1" applyFill="1" applyBorder="1" applyAlignment="1" applyProtection="1">
      <alignment vertical="top" wrapText="1" readingOrder="1"/>
      <protection locked="0"/>
    </xf>
    <xf numFmtId="165" fontId="7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65" fontId="7" fillId="0" borderId="3" xfId="0" applyNumberFormat="1" applyFont="1" applyFill="1" applyBorder="1" applyAlignment="1" applyProtection="1">
      <alignment vertical="top" wrapText="1" readingOrder="1"/>
      <protection locked="0"/>
    </xf>
    <xf numFmtId="165" fontId="7" fillId="0" borderId="1" xfId="0" applyNumberFormat="1" applyFont="1" applyFill="1" applyBorder="1" applyAlignment="1" applyProtection="1">
      <alignment vertical="top" wrapText="1" readingOrder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1" fontId="3" fillId="2" borderId="4" xfId="0" applyNumberFormat="1" applyFont="1" applyFill="1" applyBorder="1" applyAlignment="1">
      <alignment horizontal="right"/>
    </xf>
    <xf numFmtId="1" fontId="3" fillId="2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3" fontId="23" fillId="0" borderId="3" xfId="0" applyNumberFormat="1" applyFont="1" applyBorder="1" applyAlignment="1">
      <alignment horizontal="center"/>
    </xf>
    <xf numFmtId="3" fontId="24" fillId="0" borderId="3" xfId="0" applyNumberFormat="1" applyFont="1" applyBorder="1"/>
    <xf numFmtId="3" fontId="23" fillId="0" borderId="3" xfId="0" applyNumberFormat="1" applyFont="1" applyBorder="1"/>
    <xf numFmtId="0" fontId="1" fillId="0" borderId="3" xfId="0" applyFont="1" applyBorder="1" applyAlignment="1"/>
    <xf numFmtId="0" fontId="26" fillId="0" borderId="3" xfId="0" applyFont="1" applyBorder="1"/>
    <xf numFmtId="3" fontId="9" fillId="0" borderId="3" xfId="0" applyNumberFormat="1" applyFont="1" applyBorder="1"/>
    <xf numFmtId="0" fontId="26" fillId="0" borderId="0" xfId="0" applyFont="1"/>
    <xf numFmtId="0" fontId="9" fillId="0" borderId="1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 vertical="center"/>
    </xf>
    <xf numFmtId="0" fontId="28" fillId="0" borderId="3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3" fontId="29" fillId="0" borderId="3" xfId="0" applyNumberFormat="1" applyFont="1" applyBorder="1"/>
    <xf numFmtId="3" fontId="30" fillId="0" borderId="3" xfId="0" applyNumberFormat="1" applyFont="1" applyBorder="1"/>
    <xf numFmtId="3" fontId="23" fillId="0" borderId="3" xfId="0" applyNumberFormat="1" applyFont="1" applyFill="1" applyBorder="1" applyAlignment="1">
      <alignment horizontal="center"/>
    </xf>
    <xf numFmtId="3" fontId="24" fillId="0" borderId="3" xfId="0" applyNumberFormat="1" applyFont="1" applyFill="1" applyBorder="1"/>
    <xf numFmtId="3" fontId="23" fillId="0" borderId="3" xfId="0" applyNumberFormat="1" applyFont="1" applyFill="1" applyBorder="1"/>
    <xf numFmtId="3" fontId="9" fillId="0" borderId="3" xfId="0" applyNumberFormat="1" applyFont="1" applyFill="1" applyBorder="1"/>
    <xf numFmtId="3" fontId="30" fillId="0" borderId="3" xfId="0" applyNumberFormat="1" applyFont="1" applyFill="1" applyBorder="1"/>
    <xf numFmtId="3" fontId="29" fillId="0" borderId="3" xfId="0" applyNumberFormat="1" applyFont="1" applyFill="1" applyBorder="1"/>
    <xf numFmtId="0" fontId="0" fillId="0" borderId="0" xfId="0" applyFill="1"/>
    <xf numFmtId="165" fontId="7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7" fontId="9" fillId="0" borderId="3" xfId="1" applyNumberFormat="1" applyFont="1" applyFill="1" applyBorder="1" applyAlignment="1" applyProtection="1">
      <alignment horizontal="center" vertical="top" wrapText="1" readingOrder="1"/>
      <protection locked="0"/>
    </xf>
    <xf numFmtId="167" fontId="9" fillId="0" borderId="3" xfId="1" applyNumberFormat="1" applyFont="1" applyFill="1" applyBorder="1" applyAlignment="1" applyProtection="1">
      <alignment horizontal="right" vertical="top" wrapText="1" readingOrder="1"/>
      <protection locked="0"/>
    </xf>
    <xf numFmtId="167" fontId="9" fillId="0" borderId="3" xfId="1" applyNumberFormat="1" applyFont="1" applyFill="1" applyBorder="1" applyAlignment="1" applyProtection="1">
      <alignment vertical="top" readingOrder="1"/>
      <protection locked="0"/>
    </xf>
    <xf numFmtId="167" fontId="7" fillId="0" borderId="3" xfId="1" applyNumberFormat="1" applyFont="1" applyFill="1" applyBorder="1" applyAlignment="1" applyProtection="1">
      <alignment horizontal="right" vertical="top" wrapText="1" readingOrder="1"/>
      <protection locked="0"/>
    </xf>
    <xf numFmtId="167" fontId="7" fillId="0" borderId="3" xfId="1" applyNumberFormat="1" applyFont="1" applyFill="1" applyBorder="1" applyAlignment="1" applyProtection="1">
      <alignment vertical="top" readingOrder="1"/>
      <protection locked="0"/>
    </xf>
    <xf numFmtId="167" fontId="3" fillId="2" borderId="4" xfId="0" applyNumberFormat="1" applyFont="1" applyFill="1" applyBorder="1" applyAlignment="1">
      <alignment horizontal="right"/>
    </xf>
    <xf numFmtId="167" fontId="3" fillId="2" borderId="3" xfId="0" applyNumberFormat="1" applyFont="1" applyFill="1" applyBorder="1" applyAlignment="1">
      <alignment horizontal="right"/>
    </xf>
    <xf numFmtId="167" fontId="6" fillId="0" borderId="3" xfId="0" applyNumberFormat="1" applyFont="1" applyFill="1" applyBorder="1" applyAlignment="1" applyProtection="1">
      <alignment horizontal="center" vertical="center" wrapText="1" readingOrder="1"/>
    </xf>
    <xf numFmtId="167" fontId="9" fillId="0" borderId="3" xfId="1" applyNumberFormat="1" applyFont="1" applyFill="1" applyBorder="1" applyAlignment="1" applyProtection="1">
      <alignment horizontal="center" vertical="top" readingOrder="1"/>
      <protection locked="0"/>
    </xf>
    <xf numFmtId="167" fontId="9" fillId="0" borderId="0" xfId="1" applyNumberFormat="1" applyFont="1" applyFill="1" applyAlignment="1" applyProtection="1">
      <alignment horizontal="center" vertical="center" wrapText="1" readingOrder="1"/>
      <protection locked="0"/>
    </xf>
    <xf numFmtId="167" fontId="9" fillId="0" borderId="3" xfId="1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wrapText="1"/>
    </xf>
    <xf numFmtId="164" fontId="9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166" fontId="9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6" fontId="7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5" fontId="9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5" fontId="7" fillId="2" borderId="3" xfId="1" applyNumberFormat="1" applyFont="1" applyFill="1" applyBorder="1" applyAlignment="1" applyProtection="1">
      <alignment horizontal="right" vertical="top" readingOrder="1"/>
      <protection locked="0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quotePrefix="1" applyNumberFormat="1" applyFont="1" applyFill="1" applyBorder="1" applyAlignment="1" applyProtection="1">
      <alignment horizontal="left" vertical="center" wrapText="1"/>
    </xf>
    <xf numFmtId="0" fontId="9" fillId="0" borderId="4" xfId="0" quotePrefix="1" applyNumberFormat="1" applyFont="1" applyFill="1" applyBorder="1" applyAlignment="1" applyProtection="1">
      <alignment horizontal="left" vertical="center" wrapText="1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center" vertical="center"/>
    </xf>
    <xf numFmtId="0" fontId="9" fillId="3" borderId="2" xfId="0" quotePrefix="1" applyNumberFormat="1" applyFont="1" applyFill="1" applyBorder="1" applyAlignment="1" applyProtection="1">
      <alignment horizontal="center" vertical="center"/>
    </xf>
    <xf numFmtId="0" fontId="9" fillId="3" borderId="4" xfId="0" quotePrefix="1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86" zoomScaleNormal="86" workbookViewId="0">
      <selection activeCell="A2" sqref="A2"/>
    </sheetView>
  </sheetViews>
  <sheetFormatPr defaultRowHeight="15" x14ac:dyDescent="0.25"/>
  <cols>
    <col min="5" max="12" width="25.28515625" customWidth="1"/>
  </cols>
  <sheetData>
    <row r="1" spans="1:14" ht="42" customHeight="1" x14ac:dyDescent="0.25">
      <c r="A1" s="161" t="s">
        <v>141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4" ht="1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4" ht="15.75" customHeight="1" x14ac:dyDescent="0.25">
      <c r="A3" s="161" t="s">
        <v>19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14" ht="18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5"/>
      <c r="L4" s="5"/>
    </row>
    <row r="5" spans="1:14" ht="15.75" customHeight="1" x14ac:dyDescent="0.25">
      <c r="A5" s="174" t="s">
        <v>25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1:14" ht="18" x14ac:dyDescent="0.25">
      <c r="A6" s="1"/>
      <c r="B6" s="2"/>
      <c r="C6" s="2"/>
      <c r="D6" s="2"/>
      <c r="E6" s="6"/>
      <c r="F6" s="7"/>
      <c r="G6" s="7"/>
      <c r="H6" s="7"/>
      <c r="I6" s="7"/>
      <c r="J6" s="7"/>
      <c r="K6" s="7"/>
      <c r="L6" s="31" t="s">
        <v>37</v>
      </c>
    </row>
    <row r="7" spans="1:14" ht="38.25" x14ac:dyDescent="0.25">
      <c r="A7" s="25"/>
      <c r="B7" s="26"/>
      <c r="C7" s="26"/>
      <c r="D7" s="27"/>
      <c r="E7" s="28"/>
      <c r="F7" s="3" t="s">
        <v>38</v>
      </c>
      <c r="G7" s="3" t="s">
        <v>36</v>
      </c>
      <c r="H7" s="3" t="s">
        <v>45</v>
      </c>
      <c r="I7" s="3" t="s">
        <v>138</v>
      </c>
      <c r="J7" s="3" t="s">
        <v>139</v>
      </c>
      <c r="K7" s="3" t="s">
        <v>46</v>
      </c>
      <c r="L7" s="3" t="s">
        <v>47</v>
      </c>
    </row>
    <row r="8" spans="1:14" ht="15" customHeight="1" x14ac:dyDescent="0.25">
      <c r="A8" s="175" t="s">
        <v>0</v>
      </c>
      <c r="B8" s="176"/>
      <c r="C8" s="176"/>
      <c r="D8" s="176"/>
      <c r="E8" s="177"/>
      <c r="F8" s="29">
        <f>F9+F10</f>
        <v>1383278</v>
      </c>
      <c r="G8" s="29">
        <f t="shared" ref="G8:L8" si="0">G9+G10</f>
        <v>1521865</v>
      </c>
      <c r="H8" s="29">
        <f t="shared" si="0"/>
        <v>1610100</v>
      </c>
      <c r="I8" s="29">
        <v>1627000</v>
      </c>
      <c r="J8" s="29">
        <v>1861200</v>
      </c>
      <c r="K8" s="29">
        <f t="shared" si="0"/>
        <v>1611900</v>
      </c>
      <c r="L8" s="29">
        <f t="shared" si="0"/>
        <v>1613700</v>
      </c>
    </row>
    <row r="9" spans="1:14" ht="15" customHeight="1" x14ac:dyDescent="0.25">
      <c r="A9" s="178" t="s">
        <v>39</v>
      </c>
      <c r="B9" s="179"/>
      <c r="C9" s="179"/>
      <c r="D9" s="179"/>
      <c r="E9" s="180"/>
      <c r="F9" s="56">
        <v>1383278</v>
      </c>
      <c r="G9" s="57">
        <v>1521865</v>
      </c>
      <c r="H9" s="56">
        <v>1610100</v>
      </c>
      <c r="I9" s="56">
        <v>1627000</v>
      </c>
      <c r="J9" s="56">
        <v>1861200</v>
      </c>
      <c r="K9" s="58">
        <v>1611900</v>
      </c>
      <c r="L9" s="58">
        <v>1613700</v>
      </c>
      <c r="M9" s="55"/>
      <c r="N9" s="55"/>
    </row>
    <row r="10" spans="1:14" x14ac:dyDescent="0.25">
      <c r="A10" s="124" t="s">
        <v>40</v>
      </c>
      <c r="B10" s="125"/>
      <c r="C10" s="125"/>
      <c r="D10" s="125"/>
      <c r="E10" s="126"/>
      <c r="F10" s="57">
        <v>0</v>
      </c>
      <c r="G10" s="57">
        <v>0</v>
      </c>
      <c r="H10" s="56">
        <v>0</v>
      </c>
      <c r="I10" s="56">
        <v>0</v>
      </c>
      <c r="J10" s="56">
        <v>0</v>
      </c>
      <c r="K10" s="58">
        <v>0</v>
      </c>
      <c r="L10" s="58">
        <v>0</v>
      </c>
      <c r="M10" s="55"/>
      <c r="N10" s="55"/>
    </row>
    <row r="11" spans="1:14" x14ac:dyDescent="0.25">
      <c r="A11" s="189" t="s">
        <v>1</v>
      </c>
      <c r="B11" s="190"/>
      <c r="C11" s="190"/>
      <c r="D11" s="190"/>
      <c r="E11" s="191"/>
      <c r="F11" s="29">
        <f>F12+F13</f>
        <v>1396357.13</v>
      </c>
      <c r="G11" s="29">
        <f t="shared" ref="G11:L11" si="1">G12+G13</f>
        <v>1521865</v>
      </c>
      <c r="H11" s="29">
        <f t="shared" si="1"/>
        <v>1611100</v>
      </c>
      <c r="I11" s="29">
        <v>1627000</v>
      </c>
      <c r="J11" s="29">
        <v>1862200</v>
      </c>
      <c r="K11" s="29">
        <f t="shared" si="1"/>
        <v>1612900</v>
      </c>
      <c r="L11" s="29">
        <f t="shared" si="1"/>
        <v>1614700</v>
      </c>
    </row>
    <row r="12" spans="1:14" ht="15" customHeight="1" x14ac:dyDescent="0.25">
      <c r="A12" s="181" t="s">
        <v>41</v>
      </c>
      <c r="B12" s="182"/>
      <c r="C12" s="182"/>
      <c r="D12" s="182"/>
      <c r="E12" s="183"/>
      <c r="F12" s="56">
        <v>1367604.17</v>
      </c>
      <c r="G12" s="58">
        <v>1432035</v>
      </c>
      <c r="H12" s="56">
        <v>1526400</v>
      </c>
      <c r="I12" s="56">
        <v>1540100</v>
      </c>
      <c r="J12" s="56">
        <v>1775300</v>
      </c>
      <c r="K12" s="57">
        <v>1527000</v>
      </c>
      <c r="L12" s="57">
        <v>1527600</v>
      </c>
      <c r="M12" s="55"/>
      <c r="N12" s="55"/>
    </row>
    <row r="13" spans="1:14" x14ac:dyDescent="0.25">
      <c r="A13" s="172" t="s">
        <v>42</v>
      </c>
      <c r="B13" s="184"/>
      <c r="C13" s="184"/>
      <c r="D13" s="184"/>
      <c r="E13" s="185"/>
      <c r="F13" s="56">
        <v>28752.959999999999</v>
      </c>
      <c r="G13" s="58">
        <v>89830</v>
      </c>
      <c r="H13" s="56">
        <v>84700</v>
      </c>
      <c r="I13" s="56">
        <v>86900</v>
      </c>
      <c r="J13" s="56">
        <v>86900</v>
      </c>
      <c r="K13" s="57">
        <v>85900</v>
      </c>
      <c r="L13" s="57">
        <v>87100</v>
      </c>
      <c r="M13" s="55"/>
      <c r="N13" s="55"/>
    </row>
    <row r="14" spans="1:14" ht="15" customHeight="1" x14ac:dyDescent="0.25">
      <c r="A14" s="186" t="s">
        <v>64</v>
      </c>
      <c r="B14" s="187"/>
      <c r="C14" s="187"/>
      <c r="D14" s="187"/>
      <c r="E14" s="188"/>
      <c r="F14" s="29">
        <f>F8-F11</f>
        <v>-13079.129999999888</v>
      </c>
      <c r="G14" s="29">
        <f t="shared" ref="G14:L14" si="2">G8-G11</f>
        <v>0</v>
      </c>
      <c r="H14" s="29">
        <f t="shared" si="2"/>
        <v>-1000</v>
      </c>
      <c r="I14" s="29">
        <f t="shared" si="2"/>
        <v>0</v>
      </c>
      <c r="J14" s="29">
        <f t="shared" si="2"/>
        <v>-1000</v>
      </c>
      <c r="K14" s="29">
        <f t="shared" si="2"/>
        <v>-1000</v>
      </c>
      <c r="L14" s="29">
        <f t="shared" si="2"/>
        <v>-1000</v>
      </c>
    </row>
    <row r="15" spans="1:14" ht="18" x14ac:dyDescent="0.25">
      <c r="A15" s="22"/>
      <c r="B15" s="20"/>
      <c r="C15" s="20"/>
      <c r="D15" s="20"/>
      <c r="E15" s="20"/>
      <c r="F15" s="20"/>
      <c r="G15" s="20"/>
      <c r="H15" s="21"/>
      <c r="I15" s="21"/>
      <c r="J15" s="21"/>
      <c r="K15" s="21"/>
      <c r="L15" s="21"/>
    </row>
    <row r="16" spans="1:14" ht="15.75" x14ac:dyDescent="0.25">
      <c r="A16" s="161" t="s">
        <v>26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</row>
    <row r="17" spans="1:12" ht="18" x14ac:dyDescent="0.25">
      <c r="A17" s="22"/>
      <c r="B17" s="20"/>
      <c r="C17" s="20"/>
      <c r="D17" s="20"/>
      <c r="E17" s="20"/>
      <c r="F17" s="20"/>
      <c r="G17" s="20"/>
      <c r="H17" s="21"/>
      <c r="I17" s="21"/>
      <c r="J17" s="21"/>
      <c r="K17" s="21"/>
      <c r="L17" s="21"/>
    </row>
    <row r="18" spans="1:12" ht="38.25" x14ac:dyDescent="0.25">
      <c r="A18" s="25"/>
      <c r="B18" s="26"/>
      <c r="C18" s="26"/>
      <c r="D18" s="27"/>
      <c r="E18" s="28"/>
      <c r="F18" s="3" t="s">
        <v>38</v>
      </c>
      <c r="G18" s="3" t="s">
        <v>36</v>
      </c>
      <c r="H18" s="3" t="s">
        <v>45</v>
      </c>
      <c r="I18" s="3" t="s">
        <v>138</v>
      </c>
      <c r="J18" s="3" t="s">
        <v>139</v>
      </c>
      <c r="K18" s="3" t="s">
        <v>46</v>
      </c>
      <c r="L18" s="3" t="s">
        <v>47</v>
      </c>
    </row>
    <row r="19" spans="1:12" x14ac:dyDescent="0.25">
      <c r="A19" s="172" t="s">
        <v>43</v>
      </c>
      <c r="B19" s="173"/>
      <c r="C19" s="173"/>
      <c r="D19" s="173"/>
      <c r="E19" s="173"/>
      <c r="F19" s="39">
        <v>0</v>
      </c>
      <c r="G19" s="39">
        <v>0</v>
      </c>
      <c r="H19" s="39">
        <v>0</v>
      </c>
      <c r="I19" s="39">
        <v>0</v>
      </c>
      <c r="J19" s="39"/>
      <c r="K19" s="39">
        <v>0</v>
      </c>
      <c r="L19" s="38">
        <v>0</v>
      </c>
    </row>
    <row r="20" spans="1:12" x14ac:dyDescent="0.25">
      <c r="A20" s="172" t="s">
        <v>44</v>
      </c>
      <c r="B20" s="173"/>
      <c r="C20" s="173"/>
      <c r="D20" s="173"/>
      <c r="E20" s="173"/>
      <c r="F20" s="39">
        <v>0</v>
      </c>
      <c r="G20" s="39">
        <v>0</v>
      </c>
      <c r="H20" s="39">
        <v>0</v>
      </c>
      <c r="I20" s="39">
        <v>0</v>
      </c>
      <c r="J20" s="39"/>
      <c r="K20" s="39">
        <v>0</v>
      </c>
      <c r="L20" s="38">
        <v>0</v>
      </c>
    </row>
    <row r="21" spans="1:12" x14ac:dyDescent="0.25">
      <c r="A21" s="159" t="s">
        <v>2</v>
      </c>
      <c r="B21" s="160"/>
      <c r="C21" s="160"/>
      <c r="D21" s="160"/>
      <c r="E21" s="160"/>
      <c r="F21" s="29">
        <f>F19-F20</f>
        <v>0</v>
      </c>
      <c r="G21" s="29">
        <f t="shared" ref="G21:L21" si="3">G19-G20</f>
        <v>0</v>
      </c>
      <c r="H21" s="29">
        <f t="shared" si="3"/>
        <v>0</v>
      </c>
      <c r="I21" s="29">
        <f t="shared" ref="I21" si="4">I19-I20</f>
        <v>0</v>
      </c>
      <c r="J21" s="29"/>
      <c r="K21" s="29">
        <f t="shared" si="3"/>
        <v>0</v>
      </c>
      <c r="L21" s="29">
        <f t="shared" si="3"/>
        <v>0</v>
      </c>
    </row>
    <row r="22" spans="1:12" x14ac:dyDescent="0.25">
      <c r="A22" s="159" t="s">
        <v>65</v>
      </c>
      <c r="B22" s="160"/>
      <c r="C22" s="160"/>
      <c r="D22" s="160"/>
      <c r="E22" s="160"/>
      <c r="F22" s="29">
        <f t="shared" ref="F22:L22" si="5">F14+F21</f>
        <v>-13079.129999999888</v>
      </c>
      <c r="G22" s="29">
        <f t="shared" si="5"/>
        <v>0</v>
      </c>
      <c r="H22" s="29">
        <f t="shared" si="5"/>
        <v>-1000</v>
      </c>
      <c r="I22" s="29">
        <f t="shared" si="5"/>
        <v>0</v>
      </c>
      <c r="J22" s="29">
        <f t="shared" si="5"/>
        <v>-1000</v>
      </c>
      <c r="K22" s="29">
        <f t="shared" si="5"/>
        <v>-1000</v>
      </c>
      <c r="L22" s="29">
        <f t="shared" si="5"/>
        <v>-1000</v>
      </c>
    </row>
    <row r="23" spans="1:12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  <c r="K23" s="21"/>
      <c r="L23" s="21"/>
    </row>
    <row r="24" spans="1:12" ht="15.75" x14ac:dyDescent="0.25">
      <c r="A24" s="161" t="s">
        <v>66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</row>
    <row r="25" spans="1:12" ht="15.75" x14ac:dyDescent="0.25">
      <c r="A25" s="36"/>
      <c r="B25" s="37"/>
      <c r="C25" s="37"/>
      <c r="D25" s="37"/>
      <c r="E25" s="37"/>
      <c r="F25" s="37"/>
      <c r="G25" s="37"/>
      <c r="H25" s="37"/>
      <c r="I25" s="128"/>
      <c r="J25" s="151"/>
      <c r="K25" s="37"/>
      <c r="L25" s="37"/>
    </row>
    <row r="26" spans="1:12" ht="38.25" x14ac:dyDescent="0.25">
      <c r="A26" s="25"/>
      <c r="B26" s="26"/>
      <c r="C26" s="26"/>
      <c r="D26" s="27"/>
      <c r="E26" s="28"/>
      <c r="F26" s="3" t="s">
        <v>38</v>
      </c>
      <c r="G26" s="3" t="s">
        <v>36</v>
      </c>
      <c r="H26" s="3" t="s">
        <v>45</v>
      </c>
      <c r="I26" s="3" t="s">
        <v>138</v>
      </c>
      <c r="J26" s="3" t="s">
        <v>139</v>
      </c>
      <c r="K26" s="3" t="s">
        <v>46</v>
      </c>
      <c r="L26" s="3" t="s">
        <v>47</v>
      </c>
    </row>
    <row r="27" spans="1:12" ht="15" customHeight="1" x14ac:dyDescent="0.25">
      <c r="A27" s="163" t="s">
        <v>67</v>
      </c>
      <c r="B27" s="164"/>
      <c r="C27" s="164"/>
      <c r="D27" s="164"/>
      <c r="E27" s="165"/>
      <c r="F27" s="40">
        <v>9727</v>
      </c>
      <c r="G27" s="40">
        <v>2000</v>
      </c>
      <c r="H27" s="40">
        <v>2000</v>
      </c>
      <c r="I27" s="40">
        <v>2000</v>
      </c>
      <c r="J27" s="40">
        <v>1000</v>
      </c>
      <c r="K27" s="40">
        <v>1000</v>
      </c>
      <c r="L27" s="41">
        <v>1000</v>
      </c>
    </row>
    <row r="28" spans="1:12" ht="15" customHeight="1" x14ac:dyDescent="0.25">
      <c r="A28" s="159" t="s">
        <v>68</v>
      </c>
      <c r="B28" s="160"/>
      <c r="C28" s="160"/>
      <c r="D28" s="160"/>
      <c r="E28" s="160"/>
      <c r="F28" s="42">
        <v>0</v>
      </c>
      <c r="G28" s="42">
        <f t="shared" ref="G28" si="6">G22+G27</f>
        <v>2000</v>
      </c>
      <c r="H28" s="42">
        <v>-1000</v>
      </c>
      <c r="I28" s="42">
        <v>-1000</v>
      </c>
      <c r="J28" s="42">
        <v>-1000</v>
      </c>
      <c r="K28" s="42">
        <v>-1000</v>
      </c>
      <c r="L28" s="43">
        <v>0</v>
      </c>
    </row>
    <row r="29" spans="1:12" ht="45" customHeight="1" x14ac:dyDescent="0.25">
      <c r="A29" s="166" t="s">
        <v>69</v>
      </c>
      <c r="B29" s="167"/>
      <c r="C29" s="167"/>
      <c r="D29" s="167"/>
      <c r="E29" s="168"/>
      <c r="F29" s="42">
        <f>F14+F21+F27-F28</f>
        <v>-3352.1299999998882</v>
      </c>
      <c r="G29" s="42">
        <f t="shared" ref="G29:L29" si="7">G14+G21+G27-G28</f>
        <v>0</v>
      </c>
      <c r="H29" s="42">
        <f t="shared" si="7"/>
        <v>2000</v>
      </c>
      <c r="I29" s="42">
        <f t="shared" si="7"/>
        <v>3000</v>
      </c>
      <c r="J29" s="42">
        <f t="shared" si="7"/>
        <v>1000</v>
      </c>
      <c r="K29" s="42">
        <f t="shared" si="7"/>
        <v>1000</v>
      </c>
      <c r="L29" s="42">
        <f t="shared" si="7"/>
        <v>0</v>
      </c>
    </row>
    <row r="30" spans="1:12" ht="15.75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 ht="15.75" x14ac:dyDescent="0.25">
      <c r="A31" s="169" t="s">
        <v>63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</row>
    <row r="32" spans="1:12" ht="18" x14ac:dyDescent="0.25">
      <c r="A32" s="46"/>
      <c r="B32" s="47"/>
      <c r="C32" s="47"/>
      <c r="D32" s="47"/>
      <c r="E32" s="47"/>
      <c r="F32" s="47"/>
      <c r="G32" s="47"/>
      <c r="H32" s="48"/>
      <c r="I32" s="48"/>
      <c r="J32" s="48"/>
      <c r="K32" s="48"/>
      <c r="L32" s="48"/>
    </row>
    <row r="33" spans="1:12" ht="38.25" x14ac:dyDescent="0.25">
      <c r="A33" s="49"/>
      <c r="B33" s="50"/>
      <c r="C33" s="50"/>
      <c r="D33" s="51"/>
      <c r="E33" s="52"/>
      <c r="F33" s="53" t="s">
        <v>38</v>
      </c>
      <c r="G33" s="53" t="s">
        <v>36</v>
      </c>
      <c r="H33" s="53" t="s">
        <v>45</v>
      </c>
      <c r="I33" s="3" t="s">
        <v>138</v>
      </c>
      <c r="J33" s="3" t="s">
        <v>139</v>
      </c>
      <c r="K33" s="53" t="s">
        <v>46</v>
      </c>
      <c r="L33" s="53" t="s">
        <v>47</v>
      </c>
    </row>
    <row r="34" spans="1:12" x14ac:dyDescent="0.25">
      <c r="A34" s="163" t="s">
        <v>67</v>
      </c>
      <c r="B34" s="164"/>
      <c r="C34" s="164"/>
      <c r="D34" s="164"/>
      <c r="E34" s="165"/>
      <c r="F34" s="40">
        <v>0</v>
      </c>
      <c r="G34" s="40">
        <f>F37</f>
        <v>0</v>
      </c>
      <c r="H34" s="40">
        <f>G37</f>
        <v>0</v>
      </c>
      <c r="I34" s="40">
        <f>H37</f>
        <v>0</v>
      </c>
      <c r="J34" s="40">
        <v>0</v>
      </c>
      <c r="K34" s="40">
        <f>H37</f>
        <v>0</v>
      </c>
      <c r="L34" s="41">
        <f>K37</f>
        <v>0</v>
      </c>
    </row>
    <row r="35" spans="1:12" ht="28.5" customHeight="1" x14ac:dyDescent="0.25">
      <c r="A35" s="163" t="s">
        <v>70</v>
      </c>
      <c r="B35" s="164"/>
      <c r="C35" s="164"/>
      <c r="D35" s="164"/>
      <c r="E35" s="165"/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1">
        <v>0</v>
      </c>
    </row>
    <row r="36" spans="1:12" x14ac:dyDescent="0.25">
      <c r="A36" s="163" t="s">
        <v>71</v>
      </c>
      <c r="B36" s="170"/>
      <c r="C36" s="170"/>
      <c r="D36" s="170"/>
      <c r="E36" s="171"/>
      <c r="F36" s="40">
        <v>0</v>
      </c>
      <c r="G36" s="40">
        <v>0</v>
      </c>
      <c r="H36" s="40">
        <v>0</v>
      </c>
      <c r="I36" s="40">
        <v>0</v>
      </c>
      <c r="J36" s="40"/>
      <c r="K36" s="40">
        <v>0</v>
      </c>
      <c r="L36" s="41">
        <v>0</v>
      </c>
    </row>
    <row r="37" spans="1:12" ht="15" customHeight="1" x14ac:dyDescent="0.25">
      <c r="A37" s="159" t="s">
        <v>68</v>
      </c>
      <c r="B37" s="160"/>
      <c r="C37" s="160"/>
      <c r="D37" s="160"/>
      <c r="E37" s="160"/>
      <c r="F37" s="30">
        <f>F34-F35+F36</f>
        <v>0</v>
      </c>
      <c r="G37" s="30">
        <f t="shared" ref="G37:L37" si="8">G34-G35+G36</f>
        <v>0</v>
      </c>
      <c r="H37" s="30">
        <f t="shared" si="8"/>
        <v>0</v>
      </c>
      <c r="I37" s="30">
        <f t="shared" ref="I37:K37" si="9">I34-I35+I36</f>
        <v>0</v>
      </c>
      <c r="J37" s="30">
        <f t="shared" si="9"/>
        <v>0</v>
      </c>
      <c r="K37" s="30">
        <f t="shared" si="9"/>
        <v>0</v>
      </c>
      <c r="L37" s="54">
        <f t="shared" si="8"/>
        <v>0</v>
      </c>
    </row>
    <row r="38" spans="1:12" ht="17.25" customHeight="1" x14ac:dyDescent="0.25"/>
    <row r="39" spans="1:12" x14ac:dyDescent="0.25">
      <c r="A39" s="157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</row>
    <row r="40" spans="1:12" ht="9" customHeight="1" x14ac:dyDescent="0.25"/>
  </sheetData>
  <mergeCells count="24">
    <mergeCell ref="A20:E20"/>
    <mergeCell ref="A1:L1"/>
    <mergeCell ref="A3:L3"/>
    <mergeCell ref="A5:L5"/>
    <mergeCell ref="A8:E8"/>
    <mergeCell ref="A9:E9"/>
    <mergeCell ref="A12:E12"/>
    <mergeCell ref="A13:E13"/>
    <mergeCell ref="A14:E14"/>
    <mergeCell ref="A16:L16"/>
    <mergeCell ref="A19:E19"/>
    <mergeCell ref="A11:E11"/>
    <mergeCell ref="A39:L39"/>
    <mergeCell ref="A21:E21"/>
    <mergeCell ref="A22:E22"/>
    <mergeCell ref="A24:L24"/>
    <mergeCell ref="A27:E27"/>
    <mergeCell ref="A28:E28"/>
    <mergeCell ref="A29:E29"/>
    <mergeCell ref="A31:L31"/>
    <mergeCell ref="A34:E34"/>
    <mergeCell ref="A35:E35"/>
    <mergeCell ref="A36:E36"/>
    <mergeCell ref="A37:E37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zoomScaleNormal="100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10" width="25.28515625" customWidth="1"/>
  </cols>
  <sheetData>
    <row r="1" spans="1:12" ht="42" customHeight="1" x14ac:dyDescent="0.25">
      <c r="A1" s="161" t="s">
        <v>142</v>
      </c>
      <c r="B1" s="174"/>
      <c r="C1" s="174"/>
      <c r="D1" s="174"/>
      <c r="E1" s="174"/>
      <c r="F1" s="174"/>
      <c r="G1" s="174"/>
      <c r="H1" s="174"/>
      <c r="I1" s="174"/>
      <c r="J1" s="174"/>
      <c r="K1" s="150"/>
      <c r="L1" s="150"/>
    </row>
    <row r="2" spans="1:12" ht="18" customHeight="1" x14ac:dyDescent="0.25">
      <c r="A2" s="4"/>
      <c r="B2" s="4"/>
      <c r="C2" s="4"/>
      <c r="D2" s="4"/>
      <c r="E2" s="4"/>
      <c r="F2" s="4"/>
      <c r="G2" s="22"/>
      <c r="H2" s="22"/>
      <c r="I2" s="4"/>
      <c r="J2" s="4"/>
    </row>
    <row r="3" spans="1:12" ht="15.75" customHeight="1" x14ac:dyDescent="0.25">
      <c r="A3" s="161" t="s">
        <v>19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2" ht="18" x14ac:dyDescent="0.25">
      <c r="A4" s="4"/>
      <c r="B4" s="4"/>
      <c r="C4" s="4"/>
      <c r="D4" s="4"/>
      <c r="E4" s="4"/>
      <c r="F4" s="4"/>
      <c r="G4" s="22"/>
      <c r="H4" s="22"/>
      <c r="I4" s="5"/>
      <c r="J4" s="5"/>
    </row>
    <row r="5" spans="1:12" ht="18" customHeight="1" x14ac:dyDescent="0.25">
      <c r="A5" s="161" t="s">
        <v>4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2" ht="18" x14ac:dyDescent="0.25">
      <c r="A6" s="4"/>
      <c r="B6" s="4"/>
      <c r="C6" s="4"/>
      <c r="D6" s="4"/>
      <c r="E6" s="4"/>
      <c r="F6" s="4"/>
      <c r="G6" s="22"/>
      <c r="H6" s="22"/>
      <c r="I6" s="5"/>
      <c r="J6" s="5"/>
    </row>
    <row r="7" spans="1:12" ht="15.75" customHeight="1" x14ac:dyDescent="0.25">
      <c r="A7" s="161" t="s">
        <v>48</v>
      </c>
      <c r="B7" s="161"/>
      <c r="C7" s="161"/>
      <c r="D7" s="161"/>
      <c r="E7" s="161"/>
      <c r="F7" s="161"/>
      <c r="G7" s="161"/>
      <c r="H7" s="161"/>
      <c r="I7" s="161"/>
      <c r="J7" s="161"/>
    </row>
    <row r="8" spans="1:12" ht="18" x14ac:dyDescent="0.25">
      <c r="A8" s="4"/>
      <c r="B8" s="4"/>
      <c r="C8" s="4"/>
      <c r="D8" s="4"/>
      <c r="E8" s="4"/>
      <c r="F8" s="4"/>
      <c r="G8" s="22"/>
      <c r="H8" s="22"/>
      <c r="I8" s="5"/>
      <c r="J8" s="5"/>
    </row>
    <row r="9" spans="1:12" ht="38.25" x14ac:dyDescent="0.25">
      <c r="A9" s="18" t="s">
        <v>5</v>
      </c>
      <c r="B9" s="17" t="s">
        <v>6</v>
      </c>
      <c r="C9" s="17" t="s">
        <v>3</v>
      </c>
      <c r="D9" s="17" t="s">
        <v>35</v>
      </c>
      <c r="E9" s="18" t="s">
        <v>36</v>
      </c>
      <c r="F9" s="18" t="s">
        <v>33</v>
      </c>
      <c r="G9" s="18" t="s">
        <v>138</v>
      </c>
      <c r="H9" s="18" t="s">
        <v>139</v>
      </c>
      <c r="I9" s="18" t="s">
        <v>27</v>
      </c>
      <c r="J9" s="18" t="s">
        <v>34</v>
      </c>
    </row>
    <row r="10" spans="1:12" x14ac:dyDescent="0.25">
      <c r="A10" s="33"/>
      <c r="B10" s="34"/>
      <c r="C10" s="32" t="s">
        <v>0</v>
      </c>
      <c r="D10" s="110">
        <v>1383278</v>
      </c>
      <c r="E10" s="110">
        <v>1521865</v>
      </c>
      <c r="F10" s="110">
        <v>1610100</v>
      </c>
      <c r="G10" s="110">
        <v>1627000</v>
      </c>
      <c r="H10" s="110">
        <v>1862200</v>
      </c>
      <c r="I10" s="110">
        <v>1611900</v>
      </c>
      <c r="J10" s="110">
        <v>1613700</v>
      </c>
    </row>
    <row r="11" spans="1:12" ht="15.75" customHeight="1" x14ac:dyDescent="0.25">
      <c r="A11" s="10">
        <v>6</v>
      </c>
      <c r="B11" s="10"/>
      <c r="C11" s="64" t="s">
        <v>7</v>
      </c>
      <c r="D11" s="66">
        <v>1383278</v>
      </c>
      <c r="E11" s="61">
        <v>1521865</v>
      </c>
      <c r="F11" s="66">
        <v>1610100</v>
      </c>
      <c r="G11" s="66">
        <v>1610100</v>
      </c>
      <c r="H11" s="66">
        <v>1861200</v>
      </c>
      <c r="I11" s="66">
        <v>1611900</v>
      </c>
      <c r="J11" s="66">
        <v>1613700</v>
      </c>
    </row>
    <row r="12" spans="1:12" ht="22.5" x14ac:dyDescent="0.25">
      <c r="A12" s="10"/>
      <c r="B12" s="15">
        <v>63</v>
      </c>
      <c r="C12" s="60" t="s">
        <v>29</v>
      </c>
      <c r="D12" s="66">
        <v>1256073.3899999999</v>
      </c>
      <c r="E12" s="63">
        <v>1291455</v>
      </c>
      <c r="F12" s="66">
        <v>1369400</v>
      </c>
      <c r="G12" s="66">
        <v>1375100</v>
      </c>
      <c r="H12" s="66">
        <v>1608400</v>
      </c>
      <c r="I12" s="66">
        <v>1369400</v>
      </c>
      <c r="J12" s="66">
        <v>1369400</v>
      </c>
    </row>
    <row r="13" spans="1:12" x14ac:dyDescent="0.25">
      <c r="A13" s="11"/>
      <c r="B13" s="11">
        <v>64</v>
      </c>
      <c r="C13" s="60" t="s">
        <v>72</v>
      </c>
      <c r="D13" s="66">
        <v>0.08</v>
      </c>
      <c r="E13" s="63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</row>
    <row r="14" spans="1:12" ht="33.75" x14ac:dyDescent="0.25">
      <c r="A14" s="11"/>
      <c r="B14" s="11">
        <v>65</v>
      </c>
      <c r="C14" s="60" t="s">
        <v>73</v>
      </c>
      <c r="D14" s="66">
        <v>3660</v>
      </c>
      <c r="E14" s="63">
        <v>10660</v>
      </c>
      <c r="F14" s="66">
        <v>100</v>
      </c>
      <c r="G14" s="66">
        <v>100</v>
      </c>
      <c r="H14" s="66">
        <v>20000</v>
      </c>
      <c r="I14" s="66">
        <v>100</v>
      </c>
      <c r="J14" s="66">
        <v>100</v>
      </c>
    </row>
    <row r="15" spans="1:12" ht="33.75" x14ac:dyDescent="0.25">
      <c r="A15" s="11"/>
      <c r="B15" s="11">
        <v>66</v>
      </c>
      <c r="C15" s="60" t="s">
        <v>74</v>
      </c>
      <c r="D15" s="66">
        <v>12516.55</v>
      </c>
      <c r="E15" s="63">
        <v>26710</v>
      </c>
      <c r="F15" s="66">
        <v>25000</v>
      </c>
      <c r="G15" s="66">
        <v>32500</v>
      </c>
      <c r="H15" s="66">
        <v>32500</v>
      </c>
      <c r="I15" s="66">
        <v>25000</v>
      </c>
      <c r="J15" s="66">
        <v>25000</v>
      </c>
    </row>
    <row r="16" spans="1:12" ht="33.75" x14ac:dyDescent="0.25">
      <c r="A16" s="11"/>
      <c r="B16" s="11">
        <v>67</v>
      </c>
      <c r="C16" s="59" t="s">
        <v>30</v>
      </c>
      <c r="D16" s="66">
        <v>110863.13</v>
      </c>
      <c r="E16" s="63">
        <v>193040</v>
      </c>
      <c r="F16" s="66">
        <v>215600</v>
      </c>
      <c r="G16" s="66">
        <v>218300</v>
      </c>
      <c r="H16" s="66">
        <v>218300</v>
      </c>
      <c r="I16" s="66">
        <v>217400</v>
      </c>
      <c r="J16" s="66">
        <v>219200</v>
      </c>
    </row>
    <row r="17" spans="1:10" ht="22.5" x14ac:dyDescent="0.25">
      <c r="A17" s="11"/>
      <c r="B17" s="11">
        <v>68</v>
      </c>
      <c r="C17" s="59" t="s">
        <v>75</v>
      </c>
      <c r="D17" s="66">
        <v>164.91</v>
      </c>
      <c r="E17" s="63">
        <v>0</v>
      </c>
      <c r="F17" s="66">
        <v>0</v>
      </c>
      <c r="G17" s="156">
        <v>0</v>
      </c>
      <c r="H17" s="66">
        <v>0</v>
      </c>
      <c r="I17" s="66">
        <v>0</v>
      </c>
      <c r="J17" s="66">
        <v>0</v>
      </c>
    </row>
    <row r="18" spans="1:10" ht="25.5" x14ac:dyDescent="0.25">
      <c r="A18" s="13">
        <v>7</v>
      </c>
      <c r="B18" s="14"/>
      <c r="C18" s="65" t="s">
        <v>8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</row>
    <row r="19" spans="1:10" ht="38.25" x14ac:dyDescent="0.25">
      <c r="A19" s="15"/>
      <c r="B19" s="15">
        <v>72</v>
      </c>
      <c r="C19" s="24" t="s">
        <v>28</v>
      </c>
      <c r="D19" s="8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2" spans="1:10" ht="15.75" x14ac:dyDescent="0.25">
      <c r="A22" s="161" t="s">
        <v>49</v>
      </c>
      <c r="B22" s="192"/>
      <c r="C22" s="192"/>
      <c r="D22" s="192"/>
      <c r="E22" s="192"/>
      <c r="F22" s="192"/>
      <c r="G22" s="192"/>
      <c r="H22" s="192"/>
      <c r="I22" s="192"/>
      <c r="J22" s="192"/>
    </row>
    <row r="23" spans="1:10" ht="18" x14ac:dyDescent="0.25">
      <c r="A23" s="4"/>
      <c r="B23" s="4"/>
      <c r="C23" s="4"/>
      <c r="D23" s="4"/>
      <c r="E23" s="4"/>
      <c r="F23" s="4"/>
      <c r="G23" s="22"/>
      <c r="H23" s="22"/>
      <c r="I23" s="5"/>
      <c r="J23" s="5"/>
    </row>
    <row r="24" spans="1:10" ht="38.25" x14ac:dyDescent="0.25">
      <c r="A24" s="18" t="s">
        <v>5</v>
      </c>
      <c r="B24" s="17" t="s">
        <v>6</v>
      </c>
      <c r="C24" s="17" t="s">
        <v>9</v>
      </c>
      <c r="D24" s="17" t="s">
        <v>35</v>
      </c>
      <c r="E24" s="18" t="s">
        <v>36</v>
      </c>
      <c r="F24" s="18" t="s">
        <v>33</v>
      </c>
      <c r="G24" s="18" t="s">
        <v>138</v>
      </c>
      <c r="H24" s="18" t="s">
        <v>139</v>
      </c>
      <c r="I24" s="18" t="s">
        <v>27</v>
      </c>
      <c r="J24" s="18" t="s">
        <v>34</v>
      </c>
    </row>
    <row r="25" spans="1:10" x14ac:dyDescent="0.25">
      <c r="A25" s="33"/>
      <c r="B25" s="34"/>
      <c r="C25" s="32" t="s">
        <v>1</v>
      </c>
      <c r="D25" s="148">
        <v>1396357.13</v>
      </c>
      <c r="E25" s="146">
        <v>1521865</v>
      </c>
      <c r="F25" s="149">
        <v>1611100</v>
      </c>
      <c r="G25" s="149">
        <v>1627000</v>
      </c>
      <c r="H25" s="149">
        <v>1862200</v>
      </c>
      <c r="I25" s="149">
        <v>1612900</v>
      </c>
      <c r="J25" s="149">
        <v>1614700</v>
      </c>
    </row>
    <row r="26" spans="1:10" ht="15.75" customHeight="1" x14ac:dyDescent="0.25">
      <c r="A26" s="10">
        <v>3</v>
      </c>
      <c r="B26" s="10"/>
      <c r="C26" s="10" t="s">
        <v>10</v>
      </c>
      <c r="D26" s="140">
        <v>1367604.17</v>
      </c>
      <c r="E26" s="141">
        <v>1432035</v>
      </c>
      <c r="F26" s="140">
        <v>1526400</v>
      </c>
      <c r="G26" s="140">
        <v>1540100</v>
      </c>
      <c r="H26" s="140">
        <v>1775300</v>
      </c>
      <c r="I26" s="140">
        <v>1527000</v>
      </c>
      <c r="J26" s="140">
        <v>1527600</v>
      </c>
    </row>
    <row r="27" spans="1:10" ht="15.75" customHeight="1" x14ac:dyDescent="0.25">
      <c r="A27" s="10"/>
      <c r="B27" s="15">
        <v>31</v>
      </c>
      <c r="C27" s="67" t="s">
        <v>11</v>
      </c>
      <c r="D27" s="142">
        <v>1253163.21</v>
      </c>
      <c r="E27" s="143">
        <v>1264041</v>
      </c>
      <c r="F27" s="142">
        <v>1363300</v>
      </c>
      <c r="G27" s="142">
        <v>1363300</v>
      </c>
      <c r="H27" s="142">
        <v>1595300</v>
      </c>
      <c r="I27" s="142">
        <v>1363400</v>
      </c>
      <c r="J27" s="142">
        <v>1363500</v>
      </c>
    </row>
    <row r="28" spans="1:10" x14ac:dyDescent="0.25">
      <c r="A28" s="11"/>
      <c r="B28" s="11">
        <v>32</v>
      </c>
      <c r="C28" s="67" t="s">
        <v>22</v>
      </c>
      <c r="D28" s="142">
        <v>101406.91</v>
      </c>
      <c r="E28" s="143">
        <v>133510</v>
      </c>
      <c r="F28" s="142">
        <v>158000</v>
      </c>
      <c r="G28" s="142">
        <v>171700</v>
      </c>
      <c r="H28" s="142">
        <v>174800</v>
      </c>
      <c r="I28" s="142">
        <v>158500</v>
      </c>
      <c r="J28" s="142">
        <v>159000</v>
      </c>
    </row>
    <row r="29" spans="1:10" x14ac:dyDescent="0.25">
      <c r="A29" s="11"/>
      <c r="B29" s="11">
        <v>34</v>
      </c>
      <c r="C29" s="67" t="s">
        <v>77</v>
      </c>
      <c r="D29" s="142">
        <v>13034.05</v>
      </c>
      <c r="E29" s="143">
        <v>11550</v>
      </c>
      <c r="F29" s="142">
        <v>900</v>
      </c>
      <c r="G29" s="142">
        <v>900</v>
      </c>
      <c r="H29" s="142">
        <v>1000</v>
      </c>
      <c r="I29" s="142">
        <v>900</v>
      </c>
      <c r="J29" s="142">
        <v>900</v>
      </c>
    </row>
    <row r="30" spans="1:10" ht="38.25" x14ac:dyDescent="0.25">
      <c r="A30" s="11"/>
      <c r="B30" s="11">
        <v>37</v>
      </c>
      <c r="C30" s="67" t="s">
        <v>78</v>
      </c>
      <c r="D30" s="142">
        <v>0</v>
      </c>
      <c r="E30" s="143">
        <v>20754</v>
      </c>
      <c r="F30" s="142">
        <v>1700</v>
      </c>
      <c r="G30" s="142">
        <v>1700</v>
      </c>
      <c r="H30" s="142">
        <v>1700</v>
      </c>
      <c r="I30" s="142">
        <v>1700</v>
      </c>
      <c r="J30" s="142">
        <v>1700</v>
      </c>
    </row>
    <row r="31" spans="1:10" x14ac:dyDescent="0.25">
      <c r="A31" s="11"/>
      <c r="B31" s="11">
        <v>38</v>
      </c>
      <c r="C31" s="67" t="s">
        <v>79</v>
      </c>
      <c r="D31" s="142">
        <v>0</v>
      </c>
      <c r="E31" s="143">
        <v>2180</v>
      </c>
      <c r="F31" s="142">
        <v>2500</v>
      </c>
      <c r="G31" s="142">
        <v>2500</v>
      </c>
      <c r="H31" s="142">
        <v>2500</v>
      </c>
      <c r="I31" s="142">
        <v>2500</v>
      </c>
      <c r="J31" s="142">
        <v>2500</v>
      </c>
    </row>
    <row r="32" spans="1:10" ht="25.5" x14ac:dyDescent="0.25">
      <c r="A32" s="13">
        <v>4</v>
      </c>
      <c r="B32" s="14"/>
      <c r="C32" s="23" t="s">
        <v>12</v>
      </c>
      <c r="D32" s="139">
        <v>28752.959999999999</v>
      </c>
      <c r="E32" s="147">
        <v>89830</v>
      </c>
      <c r="F32" s="139">
        <v>84700</v>
      </c>
      <c r="G32" s="139">
        <v>86900</v>
      </c>
      <c r="H32" s="139">
        <v>86900</v>
      </c>
      <c r="I32" s="139">
        <v>85900</v>
      </c>
      <c r="J32" s="139">
        <v>87100</v>
      </c>
    </row>
    <row r="33" spans="1:10" ht="38.25" x14ac:dyDescent="0.25">
      <c r="A33" s="15"/>
      <c r="B33" s="15">
        <v>41</v>
      </c>
      <c r="C33" s="24" t="s">
        <v>13</v>
      </c>
      <c r="D33" s="142">
        <v>0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</row>
    <row r="34" spans="1:10" ht="38.25" x14ac:dyDescent="0.25">
      <c r="A34" s="15"/>
      <c r="B34" s="15">
        <v>42</v>
      </c>
      <c r="C34" s="24" t="s">
        <v>31</v>
      </c>
      <c r="D34" s="144">
        <v>28752.959999999999</v>
      </c>
      <c r="E34" s="145">
        <v>89830</v>
      </c>
      <c r="F34" s="145">
        <v>84700</v>
      </c>
      <c r="G34" s="145">
        <v>86900</v>
      </c>
      <c r="H34" s="145">
        <v>86900</v>
      </c>
      <c r="I34" s="145">
        <v>85900</v>
      </c>
      <c r="J34" s="145">
        <v>87100</v>
      </c>
    </row>
  </sheetData>
  <mergeCells count="5">
    <mergeCell ref="A22:J22"/>
    <mergeCell ref="A1:J1"/>
    <mergeCell ref="A3:J3"/>
    <mergeCell ref="A5:J5"/>
    <mergeCell ref="A7:J7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Normal="100" workbookViewId="0">
      <selection activeCell="A2" sqref="A2"/>
    </sheetView>
  </sheetViews>
  <sheetFormatPr defaultRowHeight="15" x14ac:dyDescent="0.25"/>
  <cols>
    <col min="1" max="1" width="27" customWidth="1"/>
    <col min="2" max="8" width="25.28515625" customWidth="1"/>
  </cols>
  <sheetData>
    <row r="1" spans="1:12" ht="42" customHeight="1" x14ac:dyDescent="0.25">
      <c r="A1" s="161" t="s">
        <v>141</v>
      </c>
      <c r="B1" s="174"/>
      <c r="C1" s="174"/>
      <c r="D1" s="174"/>
      <c r="E1" s="174"/>
      <c r="F1" s="174"/>
      <c r="G1" s="174"/>
      <c r="H1" s="174"/>
      <c r="I1" s="150"/>
      <c r="J1" s="150"/>
      <c r="K1" s="150"/>
      <c r="L1" s="150"/>
    </row>
    <row r="2" spans="1:12" ht="18" customHeight="1" x14ac:dyDescent="0.25">
      <c r="A2" s="22"/>
      <c r="B2" s="22"/>
      <c r="C2" s="22"/>
      <c r="D2" s="22"/>
      <c r="E2" s="22"/>
      <c r="F2" s="22"/>
      <c r="G2" s="22"/>
      <c r="H2" s="22"/>
    </row>
    <row r="3" spans="1:12" ht="15.75" customHeight="1" x14ac:dyDescent="0.25">
      <c r="A3" s="161" t="s">
        <v>19</v>
      </c>
      <c r="B3" s="161"/>
      <c r="C3" s="161"/>
      <c r="D3" s="161"/>
      <c r="E3" s="161"/>
      <c r="F3" s="161"/>
      <c r="G3" s="161"/>
      <c r="H3" s="161"/>
    </row>
    <row r="4" spans="1:12" ht="18" x14ac:dyDescent="0.25">
      <c r="B4" s="22"/>
      <c r="C4" s="22"/>
      <c r="D4" s="22"/>
      <c r="E4" s="22"/>
      <c r="F4" s="22"/>
      <c r="G4" s="5"/>
      <c r="H4" s="5"/>
    </row>
    <row r="5" spans="1:12" ht="18" customHeight="1" x14ac:dyDescent="0.25">
      <c r="A5" s="161" t="s">
        <v>4</v>
      </c>
      <c r="B5" s="161"/>
      <c r="C5" s="161"/>
      <c r="D5" s="161"/>
      <c r="E5" s="161"/>
      <c r="F5" s="161"/>
      <c r="G5" s="161"/>
      <c r="H5" s="161"/>
    </row>
    <row r="6" spans="1:12" ht="18" x14ac:dyDescent="0.25">
      <c r="A6" s="22"/>
      <c r="B6" s="22"/>
      <c r="C6" s="22"/>
      <c r="D6" s="22"/>
      <c r="E6" s="22"/>
      <c r="F6" s="22"/>
      <c r="G6" s="5"/>
      <c r="H6" s="5"/>
    </row>
    <row r="7" spans="1:12" ht="15.75" customHeight="1" x14ac:dyDescent="0.25">
      <c r="A7" s="161" t="s">
        <v>50</v>
      </c>
      <c r="B7" s="161"/>
      <c r="C7" s="161"/>
      <c r="D7" s="161"/>
      <c r="E7" s="161"/>
      <c r="F7" s="161"/>
      <c r="G7" s="161"/>
      <c r="H7" s="161"/>
    </row>
    <row r="8" spans="1:12" ht="18" x14ac:dyDescent="0.25">
      <c r="A8" s="22"/>
      <c r="B8" s="22"/>
      <c r="C8" s="22"/>
      <c r="D8" s="22"/>
      <c r="E8" s="22"/>
      <c r="F8" s="22"/>
      <c r="G8" s="5"/>
      <c r="H8" s="5"/>
    </row>
    <row r="9" spans="1:12" ht="38.25" x14ac:dyDescent="0.25">
      <c r="A9" s="18" t="s">
        <v>52</v>
      </c>
      <c r="B9" s="17" t="s">
        <v>35</v>
      </c>
      <c r="C9" s="18" t="s">
        <v>36</v>
      </c>
      <c r="D9" s="18" t="s">
        <v>33</v>
      </c>
      <c r="E9" s="18" t="s">
        <v>138</v>
      </c>
      <c r="F9" s="18" t="s">
        <v>139</v>
      </c>
      <c r="G9" s="18" t="s">
        <v>27</v>
      </c>
      <c r="H9" s="18" t="s">
        <v>34</v>
      </c>
    </row>
    <row r="10" spans="1:12" x14ac:dyDescent="0.25">
      <c r="A10" s="35" t="s">
        <v>0</v>
      </c>
      <c r="B10" s="71">
        <v>1383278</v>
      </c>
      <c r="C10" s="73">
        <v>1521865</v>
      </c>
      <c r="D10" s="71">
        <v>1610100</v>
      </c>
      <c r="E10" s="71">
        <v>1627000</v>
      </c>
      <c r="F10" s="152">
        <v>1861200</v>
      </c>
      <c r="G10" s="74">
        <v>1611900</v>
      </c>
      <c r="H10" s="71">
        <v>1613700</v>
      </c>
      <c r="I10" s="72"/>
      <c r="J10" s="72"/>
    </row>
    <row r="11" spans="1:12" s="98" customFormat="1" x14ac:dyDescent="0.25">
      <c r="A11" s="69" t="s">
        <v>104</v>
      </c>
      <c r="B11" s="94">
        <v>110863.14</v>
      </c>
      <c r="C11" s="94">
        <v>193040</v>
      </c>
      <c r="D11" s="95">
        <v>215600</v>
      </c>
      <c r="E11" s="95">
        <v>218300</v>
      </c>
      <c r="F11" s="153">
        <v>218300</v>
      </c>
      <c r="G11" s="96">
        <v>217400</v>
      </c>
      <c r="H11" s="95">
        <v>219200</v>
      </c>
      <c r="I11" s="97"/>
      <c r="J11" s="97"/>
    </row>
    <row r="12" spans="1:12" ht="24" x14ac:dyDescent="0.25">
      <c r="A12" s="68" t="s">
        <v>105</v>
      </c>
      <c r="B12" s="90">
        <v>10147.06</v>
      </c>
      <c r="C12" s="90">
        <v>101410</v>
      </c>
      <c r="D12" s="92">
        <v>123500</v>
      </c>
      <c r="E12" s="92">
        <v>126200</v>
      </c>
      <c r="F12" s="154">
        <v>126200</v>
      </c>
      <c r="G12" s="93">
        <v>125300</v>
      </c>
      <c r="H12" s="92">
        <v>127100</v>
      </c>
      <c r="I12" s="72"/>
      <c r="J12" s="72"/>
    </row>
    <row r="13" spans="1:12" ht="36" x14ac:dyDescent="0.25">
      <c r="A13" s="68" t="s">
        <v>106</v>
      </c>
      <c r="B13" s="90">
        <v>100716.08</v>
      </c>
      <c r="C13" s="90">
        <v>91630</v>
      </c>
      <c r="D13" s="92">
        <v>92100</v>
      </c>
      <c r="E13" s="92">
        <v>92100</v>
      </c>
      <c r="F13" s="154">
        <v>92100</v>
      </c>
      <c r="G13" s="93">
        <v>92100</v>
      </c>
      <c r="H13" s="92">
        <v>92100</v>
      </c>
      <c r="I13" s="72"/>
      <c r="J13" s="72"/>
    </row>
    <row r="14" spans="1:12" s="98" customFormat="1" x14ac:dyDescent="0.25">
      <c r="A14" s="69" t="s">
        <v>107</v>
      </c>
      <c r="B14" s="94">
        <v>7613</v>
      </c>
      <c r="C14" s="94">
        <v>10540</v>
      </c>
      <c r="D14" s="95">
        <v>10000</v>
      </c>
      <c r="E14" s="95">
        <v>11000</v>
      </c>
      <c r="F14" s="153">
        <v>10000</v>
      </c>
      <c r="G14" s="96">
        <v>10000</v>
      </c>
      <c r="H14" s="95">
        <v>10000</v>
      </c>
      <c r="I14" s="97"/>
      <c r="J14" s="97"/>
    </row>
    <row r="15" spans="1:12" x14ac:dyDescent="0.25">
      <c r="A15" s="68" t="s">
        <v>108</v>
      </c>
      <c r="B15" s="90">
        <v>7613</v>
      </c>
      <c r="C15" s="90">
        <v>10540</v>
      </c>
      <c r="D15" s="92">
        <v>10000</v>
      </c>
      <c r="E15" s="92">
        <v>11000</v>
      </c>
      <c r="F15" s="154">
        <v>10000</v>
      </c>
      <c r="G15" s="93">
        <v>10000</v>
      </c>
      <c r="H15" s="92">
        <v>10000</v>
      </c>
      <c r="I15" s="72"/>
      <c r="J15" s="72"/>
    </row>
    <row r="16" spans="1:12" s="98" customFormat="1" ht="24" x14ac:dyDescent="0.25">
      <c r="A16" s="69" t="s">
        <v>109</v>
      </c>
      <c r="B16" s="94">
        <v>3660</v>
      </c>
      <c r="C16" s="94">
        <v>10660</v>
      </c>
      <c r="D16" s="95">
        <v>100</v>
      </c>
      <c r="E16" s="95">
        <v>100</v>
      </c>
      <c r="F16" s="153">
        <v>2000</v>
      </c>
      <c r="G16" s="96">
        <v>100</v>
      </c>
      <c r="H16" s="95">
        <v>100</v>
      </c>
      <c r="I16" s="97"/>
      <c r="J16" s="97"/>
    </row>
    <row r="17" spans="1:10" s="98" customFormat="1" ht="24" x14ac:dyDescent="0.25">
      <c r="A17" s="69" t="s">
        <v>110</v>
      </c>
      <c r="B17" s="94">
        <v>1256073</v>
      </c>
      <c r="C17" s="94">
        <v>1291455</v>
      </c>
      <c r="D17" s="95">
        <v>1369400</v>
      </c>
      <c r="E17" s="95">
        <v>1375100</v>
      </c>
      <c r="F17" s="153">
        <v>1608400</v>
      </c>
      <c r="G17" s="96">
        <v>1369400</v>
      </c>
      <c r="H17" s="95">
        <v>1369400</v>
      </c>
      <c r="I17" s="97"/>
      <c r="J17" s="97"/>
    </row>
    <row r="18" spans="1:10" x14ac:dyDescent="0.25">
      <c r="A18" s="68" t="s">
        <v>111</v>
      </c>
      <c r="B18" s="91">
        <v>1250751.32</v>
      </c>
      <c r="C18" s="91">
        <v>1274065</v>
      </c>
      <c r="D18" s="92">
        <v>1365000</v>
      </c>
      <c r="E18" s="92">
        <v>1369200</v>
      </c>
      <c r="F18" s="92">
        <v>1602500</v>
      </c>
      <c r="G18" s="92">
        <v>1365000</v>
      </c>
      <c r="H18" s="92">
        <v>1365000</v>
      </c>
      <c r="I18" s="72"/>
      <c r="J18" s="72"/>
    </row>
    <row r="19" spans="1:10" ht="24" x14ac:dyDescent="0.25">
      <c r="A19" s="68" t="s">
        <v>112</v>
      </c>
      <c r="B19" s="90">
        <v>0</v>
      </c>
      <c r="C19" s="90">
        <v>13540</v>
      </c>
      <c r="D19" s="92">
        <v>0</v>
      </c>
      <c r="E19" s="92">
        <v>0</v>
      </c>
      <c r="F19" s="154">
        <v>0</v>
      </c>
      <c r="G19" s="93">
        <v>0</v>
      </c>
      <c r="H19" s="92">
        <v>0</v>
      </c>
      <c r="I19" s="72"/>
      <c r="J19" s="72"/>
    </row>
    <row r="20" spans="1:10" ht="24" x14ac:dyDescent="0.25">
      <c r="A20" s="68" t="s">
        <v>114</v>
      </c>
      <c r="B20" s="90">
        <v>5322.07</v>
      </c>
      <c r="C20" s="90">
        <v>3850</v>
      </c>
      <c r="D20" s="92">
        <v>4400</v>
      </c>
      <c r="E20" s="92">
        <v>5900</v>
      </c>
      <c r="F20" s="154">
        <v>5900</v>
      </c>
      <c r="G20" s="93">
        <v>4400</v>
      </c>
      <c r="H20" s="92">
        <v>4400</v>
      </c>
      <c r="I20" s="72"/>
      <c r="J20" s="72"/>
    </row>
    <row r="21" spans="1:10" s="98" customFormat="1" x14ac:dyDescent="0.25">
      <c r="A21" s="69" t="s">
        <v>115</v>
      </c>
      <c r="B21" s="94">
        <v>5068.54</v>
      </c>
      <c r="C21" s="94">
        <v>16170</v>
      </c>
      <c r="D21" s="95">
        <v>15000</v>
      </c>
      <c r="E21" s="95">
        <v>22500</v>
      </c>
      <c r="F21" s="153">
        <v>22500</v>
      </c>
      <c r="G21" s="96">
        <v>15000</v>
      </c>
      <c r="H21" s="95">
        <v>15000</v>
      </c>
      <c r="I21" s="97"/>
      <c r="J21" s="97"/>
    </row>
    <row r="22" spans="1:10" x14ac:dyDescent="0.25">
      <c r="A22" s="68" t="s">
        <v>116</v>
      </c>
      <c r="B22" s="90">
        <v>5068.54</v>
      </c>
      <c r="C22" s="90">
        <v>16170</v>
      </c>
      <c r="D22" s="92">
        <v>15000</v>
      </c>
      <c r="E22" s="92">
        <v>22500</v>
      </c>
      <c r="F22" s="154">
        <v>22500</v>
      </c>
      <c r="G22" s="93">
        <v>15000</v>
      </c>
      <c r="H22" s="92">
        <v>15000</v>
      </c>
      <c r="I22" s="72"/>
      <c r="J22" s="72"/>
    </row>
    <row r="25" spans="1:10" ht="15.75" customHeight="1" x14ac:dyDescent="0.25">
      <c r="A25" s="161" t="s">
        <v>51</v>
      </c>
      <c r="B25" s="161"/>
      <c r="C25" s="161"/>
      <c r="D25" s="161"/>
      <c r="E25" s="161"/>
      <c r="F25" s="161"/>
      <c r="G25" s="161"/>
      <c r="H25" s="161"/>
    </row>
    <row r="26" spans="1:10" ht="18" x14ac:dyDescent="0.25">
      <c r="A26" s="22"/>
      <c r="B26" s="22"/>
      <c r="C26" s="22"/>
      <c r="D26" s="22"/>
      <c r="E26" s="22"/>
      <c r="F26" s="22"/>
      <c r="G26" s="5"/>
      <c r="H26" s="5"/>
    </row>
    <row r="27" spans="1:10" ht="38.25" x14ac:dyDescent="0.25">
      <c r="A27" s="18" t="s">
        <v>52</v>
      </c>
      <c r="B27" s="17" t="s">
        <v>35</v>
      </c>
      <c r="C27" s="18" t="s">
        <v>36</v>
      </c>
      <c r="D27" s="18" t="s">
        <v>33</v>
      </c>
      <c r="E27" s="18" t="s">
        <v>138</v>
      </c>
      <c r="F27" s="18" t="s">
        <v>139</v>
      </c>
      <c r="G27" s="18" t="s">
        <v>27</v>
      </c>
      <c r="H27" s="18" t="s">
        <v>34</v>
      </c>
    </row>
    <row r="28" spans="1:10" x14ac:dyDescent="0.25">
      <c r="A28" s="35" t="s">
        <v>1</v>
      </c>
      <c r="B28" s="99">
        <v>1396357.13</v>
      </c>
      <c r="C28" s="99">
        <v>1521865</v>
      </c>
      <c r="D28" s="99">
        <v>1611100</v>
      </c>
      <c r="E28" s="99">
        <v>1627000</v>
      </c>
      <c r="F28" s="100">
        <v>1862200</v>
      </c>
      <c r="G28" s="100">
        <v>1612900</v>
      </c>
      <c r="H28" s="99">
        <v>1614700</v>
      </c>
    </row>
    <row r="29" spans="1:10" s="98" customFormat="1" ht="15.75" customHeight="1" x14ac:dyDescent="0.25">
      <c r="A29" s="69" t="s">
        <v>104</v>
      </c>
      <c r="B29" s="101">
        <v>107222.21</v>
      </c>
      <c r="C29" s="102">
        <v>193040</v>
      </c>
      <c r="D29" s="101">
        <v>215600</v>
      </c>
      <c r="E29" s="101">
        <v>218300</v>
      </c>
      <c r="F29" s="155">
        <v>218300</v>
      </c>
      <c r="G29" s="103">
        <v>217400</v>
      </c>
      <c r="H29" s="102">
        <v>219200</v>
      </c>
    </row>
    <row r="30" spans="1:10" ht="24" x14ac:dyDescent="0.25">
      <c r="A30" s="68" t="s">
        <v>105</v>
      </c>
      <c r="B30" s="104">
        <v>9261.82</v>
      </c>
      <c r="C30" s="105">
        <v>101410</v>
      </c>
      <c r="D30" s="104">
        <v>123500</v>
      </c>
      <c r="E30" s="104">
        <v>126200</v>
      </c>
      <c r="F30" s="138">
        <v>126200</v>
      </c>
      <c r="G30" s="106">
        <v>125300</v>
      </c>
      <c r="H30" s="105">
        <v>127100</v>
      </c>
    </row>
    <row r="31" spans="1:10" ht="36" x14ac:dyDescent="0.25">
      <c r="A31" s="68" t="s">
        <v>106</v>
      </c>
      <c r="B31" s="104">
        <v>97960.39</v>
      </c>
      <c r="C31" s="105">
        <v>91630</v>
      </c>
      <c r="D31" s="104">
        <v>92100</v>
      </c>
      <c r="E31" s="104">
        <v>92100</v>
      </c>
      <c r="F31" s="138">
        <v>92100</v>
      </c>
      <c r="G31" s="106">
        <v>92100</v>
      </c>
      <c r="H31" s="105">
        <v>92100</v>
      </c>
    </row>
    <row r="32" spans="1:10" s="98" customFormat="1" x14ac:dyDescent="0.25">
      <c r="A32" s="69" t="s">
        <v>107</v>
      </c>
      <c r="B32" s="101">
        <v>9539.94</v>
      </c>
      <c r="C32" s="102">
        <v>10540</v>
      </c>
      <c r="D32" s="101">
        <v>11000</v>
      </c>
      <c r="E32" s="101">
        <v>11000</v>
      </c>
      <c r="F32" s="155">
        <v>11000</v>
      </c>
      <c r="G32" s="103">
        <v>11000</v>
      </c>
      <c r="H32" s="102">
        <v>11000</v>
      </c>
    </row>
    <row r="33" spans="1:8" x14ac:dyDescent="0.25">
      <c r="A33" s="68" t="s">
        <v>108</v>
      </c>
      <c r="B33" s="104">
        <v>9539.94</v>
      </c>
      <c r="C33" s="105">
        <v>10540</v>
      </c>
      <c r="D33" s="104">
        <v>11000</v>
      </c>
      <c r="E33" s="104">
        <v>11000</v>
      </c>
      <c r="F33" s="138">
        <v>11000</v>
      </c>
      <c r="G33" s="106">
        <v>11000</v>
      </c>
      <c r="H33" s="105">
        <v>11000</v>
      </c>
    </row>
    <row r="34" spans="1:8" s="98" customFormat="1" ht="24" x14ac:dyDescent="0.25">
      <c r="A34" s="69" t="s">
        <v>109</v>
      </c>
      <c r="B34" s="101">
        <v>3311.49</v>
      </c>
      <c r="C34" s="102">
        <v>10660</v>
      </c>
      <c r="D34" s="101">
        <v>100</v>
      </c>
      <c r="E34" s="101">
        <v>100</v>
      </c>
      <c r="F34" s="155">
        <v>2000</v>
      </c>
      <c r="G34" s="103">
        <v>100</v>
      </c>
      <c r="H34" s="102">
        <v>100</v>
      </c>
    </row>
    <row r="35" spans="1:8" s="98" customFormat="1" ht="24" x14ac:dyDescent="0.25">
      <c r="A35" s="69" t="s">
        <v>110</v>
      </c>
      <c r="B35" s="101">
        <v>1275170.21</v>
      </c>
      <c r="C35" s="102">
        <v>1291455</v>
      </c>
      <c r="D35" s="101">
        <v>1369400</v>
      </c>
      <c r="E35" s="101">
        <v>1375100</v>
      </c>
      <c r="F35" s="155">
        <v>1608400</v>
      </c>
      <c r="G35" s="103">
        <v>1369400</v>
      </c>
      <c r="H35" s="102">
        <v>1369400</v>
      </c>
    </row>
    <row r="36" spans="1:8" x14ac:dyDescent="0.25">
      <c r="A36" s="68" t="s">
        <v>111</v>
      </c>
      <c r="B36" s="104">
        <v>1271349</v>
      </c>
      <c r="C36" s="105">
        <v>1274065</v>
      </c>
      <c r="D36" s="104">
        <v>1365000</v>
      </c>
      <c r="E36" s="104">
        <v>1369200</v>
      </c>
      <c r="F36" s="138">
        <v>1602500</v>
      </c>
      <c r="G36" s="106">
        <v>1365000</v>
      </c>
      <c r="H36" s="105">
        <v>1365000</v>
      </c>
    </row>
    <row r="37" spans="1:8" ht="24" x14ac:dyDescent="0.25">
      <c r="A37" s="68" t="s">
        <v>112</v>
      </c>
      <c r="B37" s="104">
        <v>0</v>
      </c>
      <c r="C37" s="105">
        <v>0</v>
      </c>
      <c r="D37" s="104">
        <v>0</v>
      </c>
      <c r="E37" s="104">
        <v>0</v>
      </c>
      <c r="F37" s="138">
        <v>0</v>
      </c>
      <c r="G37" s="106">
        <v>0</v>
      </c>
      <c r="H37" s="105">
        <v>0</v>
      </c>
    </row>
    <row r="38" spans="1:8" ht="36" x14ac:dyDescent="0.25">
      <c r="A38" s="68" t="s">
        <v>113</v>
      </c>
      <c r="B38" s="104">
        <v>0</v>
      </c>
      <c r="C38" s="105">
        <v>0</v>
      </c>
      <c r="D38" s="104">
        <v>0</v>
      </c>
      <c r="E38" s="104">
        <v>0</v>
      </c>
      <c r="F38" s="138">
        <v>0</v>
      </c>
      <c r="G38" s="106">
        <v>0</v>
      </c>
      <c r="H38" s="105">
        <v>0</v>
      </c>
    </row>
    <row r="39" spans="1:8" ht="24" x14ac:dyDescent="0.25">
      <c r="A39" s="68" t="s">
        <v>114</v>
      </c>
      <c r="B39" s="104">
        <v>3821.06</v>
      </c>
      <c r="C39" s="105">
        <v>17390</v>
      </c>
      <c r="D39" s="104">
        <v>4400</v>
      </c>
      <c r="E39" s="104">
        <v>5900</v>
      </c>
      <c r="F39" s="138">
        <v>5900</v>
      </c>
      <c r="G39" s="106">
        <v>4400</v>
      </c>
      <c r="H39" s="105">
        <v>4400</v>
      </c>
    </row>
    <row r="40" spans="1:8" s="98" customFormat="1" x14ac:dyDescent="0.25">
      <c r="A40" s="69" t="s">
        <v>115</v>
      </c>
      <c r="B40" s="101">
        <v>1113.28</v>
      </c>
      <c r="C40" s="102">
        <v>16170</v>
      </c>
      <c r="D40" s="101">
        <v>15000</v>
      </c>
      <c r="E40" s="101">
        <v>22500</v>
      </c>
      <c r="F40" s="155">
        <v>22500</v>
      </c>
      <c r="G40" s="103">
        <v>15000</v>
      </c>
      <c r="H40" s="102">
        <v>15000</v>
      </c>
    </row>
    <row r="41" spans="1:8" x14ac:dyDescent="0.25">
      <c r="A41" s="68" t="s">
        <v>116</v>
      </c>
      <c r="B41" s="104">
        <v>1113.28</v>
      </c>
      <c r="C41" s="105">
        <v>16170</v>
      </c>
      <c r="D41" s="104">
        <v>15000</v>
      </c>
      <c r="E41" s="104">
        <v>22500</v>
      </c>
      <c r="F41" s="138">
        <v>22500</v>
      </c>
      <c r="G41" s="106">
        <v>15000</v>
      </c>
      <c r="H41" s="105">
        <v>15000</v>
      </c>
    </row>
  </sheetData>
  <mergeCells count="5">
    <mergeCell ref="A1:H1"/>
    <mergeCell ref="A3:H3"/>
    <mergeCell ref="A5:H5"/>
    <mergeCell ref="A7:H7"/>
    <mergeCell ref="A25:H25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E22" sqref="E22"/>
    </sheetView>
  </sheetViews>
  <sheetFormatPr defaultRowHeight="15" x14ac:dyDescent="0.25"/>
  <cols>
    <col min="1" max="1" width="37.7109375" customWidth="1"/>
    <col min="2" max="8" width="25.28515625" customWidth="1"/>
  </cols>
  <sheetData>
    <row r="1" spans="1:8" ht="42" customHeight="1" x14ac:dyDescent="0.25">
      <c r="A1" s="161" t="s">
        <v>142</v>
      </c>
      <c r="B1" s="174"/>
      <c r="C1" s="174"/>
      <c r="D1" s="174"/>
      <c r="E1" s="174"/>
      <c r="F1" s="174"/>
      <c r="G1" s="174"/>
      <c r="H1" s="174"/>
    </row>
    <row r="2" spans="1:8" ht="18" customHeight="1" x14ac:dyDescent="0.25">
      <c r="A2" s="4"/>
      <c r="B2" s="4"/>
      <c r="C2" s="4"/>
      <c r="D2" s="4"/>
      <c r="E2" s="22"/>
      <c r="F2" s="22"/>
      <c r="G2" s="4"/>
      <c r="H2" s="4"/>
    </row>
    <row r="3" spans="1:8" ht="15.75" x14ac:dyDescent="0.25">
      <c r="A3" s="161" t="s">
        <v>19</v>
      </c>
      <c r="B3" s="161"/>
      <c r="C3" s="161"/>
      <c r="D3" s="161"/>
      <c r="E3" s="161"/>
      <c r="F3" s="161"/>
      <c r="G3" s="193"/>
      <c r="H3" s="193"/>
    </row>
    <row r="4" spans="1:8" ht="18" x14ac:dyDescent="0.25">
      <c r="A4" s="4"/>
      <c r="B4" s="4"/>
      <c r="C4" s="4"/>
      <c r="D4" s="4"/>
      <c r="E4" s="22"/>
      <c r="F4" s="22"/>
      <c r="G4" s="5"/>
      <c r="H4" s="5"/>
    </row>
    <row r="5" spans="1:8" ht="18" customHeight="1" x14ac:dyDescent="0.25">
      <c r="A5" s="161" t="s">
        <v>4</v>
      </c>
      <c r="B5" s="162"/>
      <c r="C5" s="162"/>
      <c r="D5" s="162"/>
      <c r="E5" s="162"/>
      <c r="F5" s="162"/>
      <c r="G5" s="162"/>
      <c r="H5" s="162"/>
    </row>
    <row r="6" spans="1:8" ht="18" x14ac:dyDescent="0.25">
      <c r="A6" s="4"/>
      <c r="B6" s="4"/>
      <c r="C6" s="4"/>
      <c r="D6" s="4"/>
      <c r="E6" s="22"/>
      <c r="F6" s="22"/>
      <c r="G6" s="5"/>
      <c r="H6" s="5"/>
    </row>
    <row r="7" spans="1:8" ht="15.75" x14ac:dyDescent="0.25">
      <c r="A7" s="161" t="s">
        <v>14</v>
      </c>
      <c r="B7" s="192"/>
      <c r="C7" s="192"/>
      <c r="D7" s="192"/>
      <c r="E7" s="192"/>
      <c r="F7" s="192"/>
      <c r="G7" s="192"/>
      <c r="H7" s="192"/>
    </row>
    <row r="8" spans="1:8" ht="18" x14ac:dyDescent="0.25">
      <c r="A8" s="4"/>
      <c r="B8" s="4"/>
      <c r="C8" s="4"/>
      <c r="D8" s="4"/>
      <c r="E8" s="22"/>
      <c r="F8" s="22"/>
      <c r="G8" s="5"/>
      <c r="H8" s="5"/>
    </row>
    <row r="9" spans="1:8" ht="38.25" x14ac:dyDescent="0.25">
      <c r="A9" s="18" t="s">
        <v>52</v>
      </c>
      <c r="B9" s="17" t="s">
        <v>35</v>
      </c>
      <c r="C9" s="18" t="s">
        <v>36</v>
      </c>
      <c r="D9" s="18" t="s">
        <v>33</v>
      </c>
      <c r="E9" s="18" t="s">
        <v>138</v>
      </c>
      <c r="F9" s="18" t="s">
        <v>139</v>
      </c>
      <c r="G9" s="18" t="s">
        <v>27</v>
      </c>
      <c r="H9" s="18" t="s">
        <v>34</v>
      </c>
    </row>
    <row r="10" spans="1:8" ht="15.75" customHeight="1" x14ac:dyDescent="0.25">
      <c r="A10" s="10" t="s">
        <v>15</v>
      </c>
      <c r="B10" s="99">
        <v>1396357.13</v>
      </c>
      <c r="C10" s="99">
        <v>1521865</v>
      </c>
      <c r="D10" s="99">
        <v>1611100</v>
      </c>
      <c r="E10" s="100">
        <v>1627000</v>
      </c>
      <c r="F10" s="100">
        <v>1862200</v>
      </c>
      <c r="G10" s="100">
        <v>1612900</v>
      </c>
      <c r="H10" s="111">
        <v>1614700</v>
      </c>
    </row>
    <row r="11" spans="1:8" ht="15.75" customHeight="1" x14ac:dyDescent="0.25">
      <c r="A11" s="10" t="s">
        <v>117</v>
      </c>
      <c r="B11" s="104">
        <v>1396357.13</v>
      </c>
      <c r="C11" s="105">
        <v>1521865</v>
      </c>
      <c r="D11" s="104">
        <v>1611100</v>
      </c>
      <c r="E11" s="138">
        <v>1627000</v>
      </c>
      <c r="F11" s="138">
        <v>1862200</v>
      </c>
      <c r="G11" s="106">
        <v>1612900</v>
      </c>
      <c r="H11" s="106">
        <v>1614700</v>
      </c>
    </row>
    <row r="12" spans="1:8" x14ac:dyDescent="0.25">
      <c r="A12" s="16" t="s">
        <v>118</v>
      </c>
      <c r="B12" s="104">
        <v>1396357.13</v>
      </c>
      <c r="C12" s="105">
        <v>1521865</v>
      </c>
      <c r="D12" s="104">
        <v>1611100</v>
      </c>
      <c r="E12" s="138">
        <v>1627000</v>
      </c>
      <c r="F12" s="138">
        <v>1862200</v>
      </c>
      <c r="G12" s="106">
        <v>1612900</v>
      </c>
      <c r="H12" s="106">
        <v>1614700</v>
      </c>
    </row>
  </sheetData>
  <mergeCells count="4">
    <mergeCell ref="A1:H1"/>
    <mergeCell ref="A3:H3"/>
    <mergeCell ref="A5:H5"/>
    <mergeCell ref="A7:H7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61" t="s">
        <v>140</v>
      </c>
      <c r="B1" s="161"/>
      <c r="C1" s="161"/>
      <c r="D1" s="161"/>
      <c r="E1" s="161"/>
      <c r="F1" s="161"/>
      <c r="G1" s="161"/>
      <c r="H1" s="16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61" t="s">
        <v>19</v>
      </c>
      <c r="B3" s="161"/>
      <c r="C3" s="161"/>
      <c r="D3" s="161"/>
      <c r="E3" s="161"/>
      <c r="F3" s="161"/>
      <c r="G3" s="161"/>
      <c r="H3" s="16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61" t="s">
        <v>57</v>
      </c>
      <c r="B5" s="161"/>
      <c r="C5" s="161"/>
      <c r="D5" s="161"/>
      <c r="E5" s="161"/>
      <c r="F5" s="161"/>
      <c r="G5" s="161"/>
      <c r="H5" s="16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8" t="s">
        <v>5</v>
      </c>
      <c r="B7" s="17" t="s">
        <v>6</v>
      </c>
      <c r="C7" s="17" t="s">
        <v>32</v>
      </c>
      <c r="D7" s="17" t="s">
        <v>35</v>
      </c>
      <c r="E7" s="18" t="s">
        <v>36</v>
      </c>
      <c r="F7" s="18" t="s">
        <v>33</v>
      </c>
      <c r="G7" s="18" t="s">
        <v>27</v>
      </c>
      <c r="H7" s="18" t="s">
        <v>34</v>
      </c>
    </row>
    <row r="8" spans="1:8" x14ac:dyDescent="0.25">
      <c r="A8" s="33"/>
      <c r="B8" s="34"/>
      <c r="C8" s="32" t="s">
        <v>59</v>
      </c>
      <c r="D8" s="112">
        <v>0</v>
      </c>
      <c r="E8" s="107">
        <v>0</v>
      </c>
      <c r="F8" s="107">
        <v>0</v>
      </c>
      <c r="G8" s="107">
        <v>0</v>
      </c>
      <c r="H8" s="107">
        <v>0</v>
      </c>
    </row>
    <row r="9" spans="1:8" ht="25.5" x14ac:dyDescent="0.25">
      <c r="A9" s="10">
        <v>8</v>
      </c>
      <c r="B9" s="10"/>
      <c r="C9" s="10" t="s">
        <v>16</v>
      </c>
      <c r="D9" s="113">
        <v>0</v>
      </c>
      <c r="E9" s="114">
        <v>0</v>
      </c>
      <c r="F9" s="114">
        <v>0</v>
      </c>
      <c r="G9" s="114">
        <v>0</v>
      </c>
      <c r="H9" s="114">
        <v>0</v>
      </c>
    </row>
    <row r="10" spans="1:8" x14ac:dyDescent="0.25">
      <c r="A10" s="10"/>
      <c r="B10" s="15">
        <v>84</v>
      </c>
      <c r="C10" s="15" t="s">
        <v>23</v>
      </c>
      <c r="D10" s="108">
        <v>0</v>
      </c>
      <c r="E10" s="109">
        <v>0</v>
      </c>
      <c r="F10" s="109">
        <v>0</v>
      </c>
      <c r="G10" s="109">
        <v>0</v>
      </c>
      <c r="H10" s="109">
        <v>0</v>
      </c>
    </row>
    <row r="11" spans="1:8" x14ac:dyDescent="0.25">
      <c r="A11" s="10"/>
      <c r="B11" s="15"/>
      <c r="C11" s="32" t="s">
        <v>62</v>
      </c>
      <c r="D11" s="108">
        <v>0</v>
      </c>
      <c r="E11" s="109">
        <v>0</v>
      </c>
      <c r="F11" s="109">
        <v>0</v>
      </c>
      <c r="G11" s="109">
        <v>0</v>
      </c>
      <c r="H11" s="109">
        <v>0</v>
      </c>
    </row>
    <row r="12" spans="1:8" ht="25.5" x14ac:dyDescent="0.25">
      <c r="A12" s="13">
        <v>5</v>
      </c>
      <c r="B12" s="14"/>
      <c r="C12" s="23" t="s">
        <v>17</v>
      </c>
      <c r="D12" s="113">
        <v>0</v>
      </c>
      <c r="E12" s="114">
        <v>0</v>
      </c>
      <c r="F12" s="114">
        <v>0</v>
      </c>
      <c r="G12" s="114">
        <v>0</v>
      </c>
      <c r="H12" s="114">
        <v>0</v>
      </c>
    </row>
    <row r="13" spans="1:8" ht="25.5" x14ac:dyDescent="0.25">
      <c r="A13" s="15"/>
      <c r="B13" s="15">
        <v>54</v>
      </c>
      <c r="C13" s="24" t="s">
        <v>24</v>
      </c>
      <c r="D13" s="108">
        <v>0</v>
      </c>
      <c r="E13" s="109">
        <v>0</v>
      </c>
      <c r="F13" s="109">
        <v>0</v>
      </c>
      <c r="G13" s="109">
        <v>0</v>
      </c>
      <c r="H13" s="109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>
      <selection activeCell="A2" sqref="A2"/>
    </sheetView>
  </sheetViews>
  <sheetFormatPr defaultRowHeight="15" x14ac:dyDescent="0.25"/>
  <cols>
    <col min="1" max="6" width="25.28515625" customWidth="1"/>
  </cols>
  <sheetData>
    <row r="1" spans="1:7" ht="42" customHeight="1" x14ac:dyDescent="0.25">
      <c r="A1" s="161" t="s">
        <v>141</v>
      </c>
      <c r="B1" s="161"/>
      <c r="C1" s="161"/>
      <c r="D1" s="161"/>
      <c r="E1" s="161"/>
      <c r="F1" s="161"/>
      <c r="G1" s="150"/>
    </row>
    <row r="2" spans="1:7" ht="18" customHeight="1" x14ac:dyDescent="0.25">
      <c r="A2" s="22"/>
      <c r="B2" s="22"/>
      <c r="C2" s="22"/>
      <c r="D2" s="22"/>
      <c r="E2" s="22"/>
      <c r="F2" s="22"/>
    </row>
    <row r="3" spans="1:7" ht="15.75" customHeight="1" x14ac:dyDescent="0.25">
      <c r="A3" s="161" t="s">
        <v>19</v>
      </c>
      <c r="B3" s="161"/>
      <c r="C3" s="161"/>
      <c r="D3" s="161"/>
      <c r="E3" s="161"/>
      <c r="F3" s="161"/>
    </row>
    <row r="4" spans="1:7" ht="18" x14ac:dyDescent="0.25">
      <c r="A4" s="22"/>
      <c r="B4" s="22"/>
      <c r="C4" s="22"/>
      <c r="D4" s="22"/>
      <c r="E4" s="5"/>
      <c r="F4" s="5"/>
    </row>
    <row r="5" spans="1:7" ht="18" customHeight="1" x14ac:dyDescent="0.25">
      <c r="A5" s="161" t="s">
        <v>58</v>
      </c>
      <c r="B5" s="161"/>
      <c r="C5" s="161"/>
      <c r="D5" s="161"/>
      <c r="E5" s="161"/>
      <c r="F5" s="161"/>
    </row>
    <row r="6" spans="1:7" ht="18" x14ac:dyDescent="0.25">
      <c r="A6" s="22"/>
      <c r="B6" s="22"/>
      <c r="C6" s="22"/>
      <c r="D6" s="22"/>
      <c r="E6" s="5"/>
      <c r="F6" s="5"/>
    </row>
    <row r="7" spans="1:7" ht="25.5" x14ac:dyDescent="0.25">
      <c r="A7" s="17" t="s">
        <v>52</v>
      </c>
      <c r="B7" s="17" t="s">
        <v>35</v>
      </c>
      <c r="C7" s="18" t="s">
        <v>36</v>
      </c>
      <c r="D7" s="18" t="s">
        <v>33</v>
      </c>
      <c r="E7" s="18" t="s">
        <v>27</v>
      </c>
      <c r="F7" s="18" t="s">
        <v>34</v>
      </c>
    </row>
    <row r="8" spans="1:7" x14ac:dyDescent="0.25">
      <c r="A8" s="10" t="s">
        <v>59</v>
      </c>
      <c r="B8" s="115">
        <v>0</v>
      </c>
      <c r="C8" s="116">
        <v>0</v>
      </c>
      <c r="D8" s="116">
        <v>0</v>
      </c>
      <c r="E8" s="116">
        <v>0</v>
      </c>
      <c r="F8" s="116">
        <v>0</v>
      </c>
    </row>
    <row r="9" spans="1:7" ht="25.5" x14ac:dyDescent="0.25">
      <c r="A9" s="10" t="s">
        <v>60</v>
      </c>
      <c r="B9" s="108">
        <v>0</v>
      </c>
      <c r="C9" s="109">
        <v>0</v>
      </c>
      <c r="D9" s="109">
        <v>0</v>
      </c>
      <c r="E9" s="109">
        <v>0</v>
      </c>
      <c r="F9" s="109">
        <v>0</v>
      </c>
    </row>
    <row r="10" spans="1:7" ht="25.5" x14ac:dyDescent="0.25">
      <c r="A10" s="16" t="s">
        <v>61</v>
      </c>
      <c r="B10" s="108">
        <v>0</v>
      </c>
      <c r="C10" s="109">
        <v>0</v>
      </c>
      <c r="D10" s="109">
        <v>0</v>
      </c>
      <c r="E10" s="109">
        <v>0</v>
      </c>
      <c r="F10" s="109">
        <v>0</v>
      </c>
    </row>
    <row r="11" spans="1:7" x14ac:dyDescent="0.25">
      <c r="A11" s="10" t="s">
        <v>62</v>
      </c>
      <c r="B11" s="115">
        <v>0</v>
      </c>
      <c r="C11" s="116">
        <v>0</v>
      </c>
      <c r="D11" s="116">
        <v>0</v>
      </c>
      <c r="E11" s="116">
        <v>0</v>
      </c>
      <c r="F11" s="116">
        <v>0</v>
      </c>
    </row>
    <row r="12" spans="1:7" x14ac:dyDescent="0.25">
      <c r="A12" s="23" t="s">
        <v>53</v>
      </c>
      <c r="B12" s="108">
        <v>0</v>
      </c>
      <c r="C12" s="109">
        <v>0</v>
      </c>
      <c r="D12" s="109">
        <v>0</v>
      </c>
      <c r="E12" s="109">
        <v>0</v>
      </c>
      <c r="F12" s="109">
        <v>0</v>
      </c>
    </row>
    <row r="13" spans="1:7" x14ac:dyDescent="0.25">
      <c r="A13" s="12" t="s">
        <v>54</v>
      </c>
      <c r="B13" s="108">
        <v>0</v>
      </c>
      <c r="C13" s="109">
        <v>0</v>
      </c>
      <c r="D13" s="109">
        <v>0</v>
      </c>
      <c r="E13" s="109">
        <v>0</v>
      </c>
      <c r="F13" s="109">
        <v>0</v>
      </c>
    </row>
    <row r="14" spans="1:7" x14ac:dyDescent="0.25">
      <c r="A14" s="23" t="s">
        <v>55</v>
      </c>
      <c r="B14" s="108">
        <v>0</v>
      </c>
      <c r="C14" s="109">
        <v>0</v>
      </c>
      <c r="D14" s="109">
        <v>0</v>
      </c>
      <c r="E14" s="109">
        <v>0</v>
      </c>
      <c r="F14" s="109">
        <v>0</v>
      </c>
    </row>
    <row r="15" spans="1:7" x14ac:dyDescent="0.25">
      <c r="A15" s="12" t="s">
        <v>56</v>
      </c>
      <c r="B15" s="108">
        <v>0</v>
      </c>
      <c r="C15" s="109">
        <v>0</v>
      </c>
      <c r="D15" s="109">
        <v>0</v>
      </c>
      <c r="E15" s="109">
        <v>0</v>
      </c>
      <c r="F15" s="109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zoomScale="96" zoomScaleNormal="96" workbookViewId="0">
      <selection activeCell="F6" sqref="F6"/>
    </sheetView>
  </sheetViews>
  <sheetFormatPr defaultRowHeight="15" x14ac:dyDescent="0.25"/>
  <cols>
    <col min="1" max="1" width="11.140625" customWidth="1"/>
    <col min="2" max="2" width="33.42578125" customWidth="1"/>
    <col min="3" max="5" width="15.85546875" customWidth="1"/>
    <col min="6" max="7" width="15.85546875" style="137" customWidth="1"/>
    <col min="8" max="9" width="15.85546875" customWidth="1"/>
  </cols>
  <sheetData>
    <row r="1" spans="1:9" ht="42" customHeight="1" x14ac:dyDescent="0.25">
      <c r="A1" s="161" t="s">
        <v>140</v>
      </c>
      <c r="B1" s="161"/>
      <c r="C1" s="161"/>
      <c r="D1" s="161"/>
      <c r="E1" s="161"/>
      <c r="F1" s="161"/>
      <c r="G1" s="161"/>
      <c r="H1" s="161"/>
      <c r="I1" s="161"/>
    </row>
    <row r="2" spans="1:9" ht="18" x14ac:dyDescent="0.25">
      <c r="A2" s="4"/>
      <c r="B2" s="4"/>
      <c r="C2" s="4"/>
      <c r="D2" s="4"/>
      <c r="E2" s="4"/>
      <c r="F2" s="22"/>
      <c r="G2" s="22"/>
      <c r="H2" s="5"/>
      <c r="I2" s="5"/>
    </row>
    <row r="3" spans="1:9" ht="18" customHeight="1" x14ac:dyDescent="0.25">
      <c r="A3" s="161" t="s">
        <v>18</v>
      </c>
      <c r="B3" s="162"/>
      <c r="C3" s="162"/>
      <c r="D3" s="162"/>
      <c r="E3" s="162"/>
      <c r="F3" s="162"/>
      <c r="G3" s="162"/>
      <c r="H3" s="162"/>
      <c r="I3" s="162"/>
    </row>
    <row r="4" spans="1:9" ht="18" x14ac:dyDescent="0.25">
      <c r="A4" s="4"/>
      <c r="B4" s="4"/>
      <c r="C4" s="4"/>
      <c r="D4" s="4"/>
      <c r="E4" s="4"/>
      <c r="F4" s="22"/>
      <c r="G4" s="22"/>
      <c r="H4" s="5"/>
      <c r="I4" s="5"/>
    </row>
    <row r="5" spans="1:9" ht="76.5" x14ac:dyDescent="0.25">
      <c r="A5" s="76" t="s">
        <v>20</v>
      </c>
      <c r="B5" s="17" t="s">
        <v>21</v>
      </c>
      <c r="C5" s="17" t="s">
        <v>35</v>
      </c>
      <c r="D5" s="18" t="s">
        <v>36</v>
      </c>
      <c r="E5" s="18" t="s">
        <v>33</v>
      </c>
      <c r="F5" s="18" t="s">
        <v>138</v>
      </c>
      <c r="G5" s="18" t="s">
        <v>139</v>
      </c>
      <c r="H5" s="18" t="s">
        <v>27</v>
      </c>
      <c r="I5" s="18" t="s">
        <v>34</v>
      </c>
    </row>
    <row r="6" spans="1:9" x14ac:dyDescent="0.25">
      <c r="A6" s="86"/>
      <c r="B6" s="88" t="s">
        <v>76</v>
      </c>
      <c r="C6" s="117">
        <v>1396357.13</v>
      </c>
      <c r="D6" s="117">
        <v>1521865</v>
      </c>
      <c r="E6" s="117">
        <v>1611100</v>
      </c>
      <c r="F6" s="131">
        <f>1611100+300+200+2200+13200</f>
        <v>1627000</v>
      </c>
      <c r="G6" s="131">
        <v>1862200</v>
      </c>
      <c r="H6" s="117">
        <v>1612900</v>
      </c>
      <c r="I6" s="117">
        <v>1614700</v>
      </c>
    </row>
    <row r="7" spans="1:9" ht="25.5" x14ac:dyDescent="0.25">
      <c r="A7" s="87" t="s">
        <v>119</v>
      </c>
      <c r="B7" s="81" t="s">
        <v>128</v>
      </c>
      <c r="C7" s="118">
        <v>1396357.13</v>
      </c>
      <c r="D7" s="118">
        <v>1521865</v>
      </c>
      <c r="E7" s="118">
        <v>1611100</v>
      </c>
      <c r="F7" s="132">
        <f>1611100+300+200+2200+13200</f>
        <v>1627000</v>
      </c>
      <c r="G7" s="132">
        <v>1862200</v>
      </c>
      <c r="H7" s="118">
        <v>1612900</v>
      </c>
      <c r="I7" s="118">
        <v>1614700</v>
      </c>
    </row>
    <row r="8" spans="1:9" ht="38.25" x14ac:dyDescent="0.25">
      <c r="A8" s="87" t="s">
        <v>120</v>
      </c>
      <c r="B8" s="81" t="s">
        <v>128</v>
      </c>
      <c r="C8" s="118">
        <v>1361367.02</v>
      </c>
      <c r="D8" s="118">
        <v>1391651</v>
      </c>
      <c r="E8" s="118">
        <v>1490800</v>
      </c>
      <c r="F8" s="132">
        <f>1490800+300+13200</f>
        <v>1504300</v>
      </c>
      <c r="G8" s="132">
        <v>1739500</v>
      </c>
      <c r="H8" s="118">
        <v>1491000</v>
      </c>
      <c r="I8" s="118">
        <v>1491200</v>
      </c>
    </row>
    <row r="9" spans="1:9" s="98" customFormat="1" ht="15" customHeight="1" x14ac:dyDescent="0.25">
      <c r="A9" s="87" t="s">
        <v>89</v>
      </c>
      <c r="B9" s="89" t="s">
        <v>88</v>
      </c>
      <c r="C9" s="119">
        <v>5960.5</v>
      </c>
      <c r="D9" s="119">
        <v>13250</v>
      </c>
      <c r="E9" s="119">
        <v>14100</v>
      </c>
      <c r="F9" s="133">
        <f>14100+300</f>
        <v>14400</v>
      </c>
      <c r="G9" s="133">
        <v>14400</v>
      </c>
      <c r="H9" s="119">
        <v>14300</v>
      </c>
      <c r="I9" s="119">
        <v>14500</v>
      </c>
    </row>
    <row r="10" spans="1:9" x14ac:dyDescent="0.25">
      <c r="A10" s="77">
        <v>3</v>
      </c>
      <c r="B10" s="78" t="s">
        <v>10</v>
      </c>
      <c r="C10" s="118">
        <v>5960.5</v>
      </c>
      <c r="D10" s="118">
        <v>13250</v>
      </c>
      <c r="E10" s="118">
        <v>14100</v>
      </c>
      <c r="F10" s="132">
        <f>14100+300</f>
        <v>14400</v>
      </c>
      <c r="G10" s="132">
        <v>14400</v>
      </c>
      <c r="H10" s="118">
        <v>14300</v>
      </c>
      <c r="I10" s="118">
        <v>14500</v>
      </c>
    </row>
    <row r="11" spans="1:9" x14ac:dyDescent="0.25">
      <c r="A11" s="77">
        <v>32</v>
      </c>
      <c r="B11" s="78" t="s">
        <v>22</v>
      </c>
      <c r="C11" s="118">
        <v>5960.5</v>
      </c>
      <c r="D11" s="118">
        <v>13250</v>
      </c>
      <c r="E11" s="118">
        <v>14100</v>
      </c>
      <c r="F11" s="132">
        <f>14100+300</f>
        <v>14400</v>
      </c>
      <c r="G11" s="132">
        <v>14400</v>
      </c>
      <c r="H11" s="118">
        <v>14300</v>
      </c>
      <c r="I11" s="118">
        <v>14500</v>
      </c>
    </row>
    <row r="12" spans="1:9" s="98" customFormat="1" ht="30" x14ac:dyDescent="0.25">
      <c r="A12" s="120" t="s">
        <v>90</v>
      </c>
      <c r="B12" s="82" t="s">
        <v>91</v>
      </c>
      <c r="C12" s="119">
        <v>75124.88</v>
      </c>
      <c r="D12" s="119">
        <v>84790</v>
      </c>
      <c r="E12" s="119">
        <v>87600</v>
      </c>
      <c r="F12" s="133">
        <v>87600</v>
      </c>
      <c r="G12" s="133">
        <v>87600</v>
      </c>
      <c r="H12" s="119">
        <v>87600</v>
      </c>
      <c r="I12" s="119">
        <v>87600</v>
      </c>
    </row>
    <row r="13" spans="1:9" x14ac:dyDescent="0.25">
      <c r="A13" s="80">
        <v>3</v>
      </c>
      <c r="B13" s="78" t="s">
        <v>10</v>
      </c>
      <c r="C13" s="118">
        <v>75124.88</v>
      </c>
      <c r="D13" s="118">
        <v>84790</v>
      </c>
      <c r="E13" s="118">
        <v>87600</v>
      </c>
      <c r="F13" s="132">
        <v>87600</v>
      </c>
      <c r="G13" s="132">
        <v>87600</v>
      </c>
      <c r="H13" s="118">
        <v>87600</v>
      </c>
      <c r="I13" s="118">
        <v>87600</v>
      </c>
    </row>
    <row r="14" spans="1:9" x14ac:dyDescent="0.25">
      <c r="A14" s="77">
        <v>32</v>
      </c>
      <c r="B14" s="78" t="s">
        <v>11</v>
      </c>
      <c r="C14" s="118">
        <v>74170.75</v>
      </c>
      <c r="D14" s="118">
        <v>83860</v>
      </c>
      <c r="E14" s="118">
        <v>86700</v>
      </c>
      <c r="F14" s="132">
        <v>86700</v>
      </c>
      <c r="G14" s="132">
        <v>86700</v>
      </c>
      <c r="H14" s="118">
        <v>86700</v>
      </c>
      <c r="I14" s="118">
        <v>86700</v>
      </c>
    </row>
    <row r="15" spans="1:9" x14ac:dyDescent="0.25">
      <c r="A15" s="85">
        <v>34</v>
      </c>
      <c r="B15" s="70" t="s">
        <v>77</v>
      </c>
      <c r="C15" s="118">
        <v>954.13</v>
      </c>
      <c r="D15" s="118">
        <v>930</v>
      </c>
      <c r="E15" s="118">
        <v>900</v>
      </c>
      <c r="F15" s="132">
        <v>900</v>
      </c>
      <c r="G15" s="132">
        <v>900</v>
      </c>
      <c r="H15" s="118">
        <v>900</v>
      </c>
      <c r="I15" s="118">
        <v>900</v>
      </c>
    </row>
    <row r="16" spans="1:9" s="98" customFormat="1" x14ac:dyDescent="0.25">
      <c r="A16" s="120" t="s">
        <v>93</v>
      </c>
      <c r="B16" s="89" t="s">
        <v>92</v>
      </c>
      <c r="C16" s="119">
        <v>5308.91</v>
      </c>
      <c r="D16" s="119">
        <v>1250</v>
      </c>
      <c r="E16" s="119">
        <v>11000</v>
      </c>
      <c r="F16" s="133">
        <v>11000</v>
      </c>
      <c r="G16" s="133">
        <v>11000</v>
      </c>
      <c r="H16" s="119">
        <v>11000</v>
      </c>
      <c r="I16" s="119">
        <v>11000</v>
      </c>
    </row>
    <row r="17" spans="1:9" x14ac:dyDescent="0.25">
      <c r="A17" s="79" t="s">
        <v>80</v>
      </c>
      <c r="B17" s="70" t="s">
        <v>10</v>
      </c>
      <c r="C17" s="118">
        <v>5308.91</v>
      </c>
      <c r="D17" s="118">
        <v>1250</v>
      </c>
      <c r="E17" s="118">
        <v>11000</v>
      </c>
      <c r="F17" s="132">
        <v>11000</v>
      </c>
      <c r="G17" s="132">
        <v>11000</v>
      </c>
      <c r="H17" s="118">
        <v>11000</v>
      </c>
      <c r="I17" s="118">
        <v>11000</v>
      </c>
    </row>
    <row r="18" spans="1:9" x14ac:dyDescent="0.25">
      <c r="A18" s="79" t="s">
        <v>82</v>
      </c>
      <c r="B18" s="70" t="s">
        <v>22</v>
      </c>
      <c r="C18" s="118">
        <v>5308.91</v>
      </c>
      <c r="D18" s="118">
        <v>1250</v>
      </c>
      <c r="E18" s="118">
        <v>11000</v>
      </c>
      <c r="F18" s="132">
        <v>11000</v>
      </c>
      <c r="G18" s="132">
        <v>11000</v>
      </c>
      <c r="H18" s="118">
        <v>11000</v>
      </c>
      <c r="I18" s="118">
        <v>11000</v>
      </c>
    </row>
    <row r="19" spans="1:9" ht="45" x14ac:dyDescent="0.25">
      <c r="A19" s="127" t="s">
        <v>136</v>
      </c>
      <c r="B19" s="70" t="s">
        <v>137</v>
      </c>
      <c r="C19" s="118">
        <v>0</v>
      </c>
      <c r="D19" s="118">
        <v>0</v>
      </c>
      <c r="E19" s="118">
        <v>1000</v>
      </c>
      <c r="F19" s="132">
        <v>1000</v>
      </c>
      <c r="G19" s="132">
        <v>1000</v>
      </c>
      <c r="H19" s="118">
        <v>1000</v>
      </c>
      <c r="I19" s="118">
        <v>1000</v>
      </c>
    </row>
    <row r="20" spans="1:9" x14ac:dyDescent="0.25">
      <c r="A20" s="79" t="s">
        <v>82</v>
      </c>
      <c r="B20" s="70" t="s">
        <v>22</v>
      </c>
      <c r="C20" s="118">
        <v>0</v>
      </c>
      <c r="D20" s="118">
        <v>0</v>
      </c>
      <c r="E20" s="118">
        <v>1000</v>
      </c>
      <c r="F20" s="132">
        <v>1000</v>
      </c>
      <c r="G20" s="132">
        <v>1000</v>
      </c>
      <c r="H20" s="118">
        <v>1000</v>
      </c>
      <c r="I20" s="118">
        <v>1000</v>
      </c>
    </row>
    <row r="21" spans="1:9" ht="30" x14ac:dyDescent="0.25">
      <c r="A21" s="79" t="s">
        <v>86</v>
      </c>
      <c r="B21" s="75" t="s">
        <v>12</v>
      </c>
      <c r="C21" s="118">
        <v>0</v>
      </c>
      <c r="D21" s="118">
        <v>0</v>
      </c>
      <c r="E21" s="118">
        <v>0</v>
      </c>
      <c r="F21" s="132">
        <v>0</v>
      </c>
      <c r="G21" s="132">
        <v>0</v>
      </c>
      <c r="H21" s="118">
        <v>0</v>
      </c>
      <c r="I21" s="118">
        <v>0</v>
      </c>
    </row>
    <row r="22" spans="1:9" ht="30" x14ac:dyDescent="0.25">
      <c r="A22" s="79" t="s">
        <v>87</v>
      </c>
      <c r="B22" s="75" t="s">
        <v>31</v>
      </c>
      <c r="C22" s="118">
        <v>0</v>
      </c>
      <c r="D22" s="118">
        <v>0</v>
      </c>
      <c r="E22" s="118">
        <v>0</v>
      </c>
      <c r="F22" s="132">
        <v>0</v>
      </c>
      <c r="G22" s="132">
        <v>0</v>
      </c>
      <c r="H22" s="118">
        <v>0</v>
      </c>
      <c r="I22" s="118">
        <v>0</v>
      </c>
    </row>
    <row r="23" spans="1:9" s="98" customFormat="1" ht="30" x14ac:dyDescent="0.25">
      <c r="A23" s="89" t="s">
        <v>94</v>
      </c>
      <c r="B23" s="82" t="s">
        <v>95</v>
      </c>
      <c r="C23" s="119">
        <v>3311.49</v>
      </c>
      <c r="D23" s="119">
        <v>10660</v>
      </c>
      <c r="E23" s="119">
        <v>100</v>
      </c>
      <c r="F23" s="133">
        <v>100</v>
      </c>
      <c r="G23" s="133">
        <v>2000</v>
      </c>
      <c r="H23" s="119">
        <v>100</v>
      </c>
      <c r="I23" s="119">
        <v>100</v>
      </c>
    </row>
    <row r="24" spans="1:9" x14ac:dyDescent="0.25">
      <c r="A24" s="70" t="s">
        <v>80</v>
      </c>
      <c r="B24" s="70" t="s">
        <v>10</v>
      </c>
      <c r="C24" s="118">
        <v>3311.49</v>
      </c>
      <c r="D24" s="118">
        <v>10660</v>
      </c>
      <c r="E24" s="118">
        <v>100</v>
      </c>
      <c r="F24" s="132">
        <v>100</v>
      </c>
      <c r="G24" s="132">
        <v>2000</v>
      </c>
      <c r="H24" s="118">
        <v>100</v>
      </c>
      <c r="I24" s="118">
        <v>100</v>
      </c>
    </row>
    <row r="25" spans="1:9" x14ac:dyDescent="0.25">
      <c r="A25" s="70" t="s">
        <v>82</v>
      </c>
      <c r="B25" s="70" t="s">
        <v>22</v>
      </c>
      <c r="C25" s="118">
        <v>0</v>
      </c>
      <c r="D25" s="118">
        <v>40</v>
      </c>
      <c r="E25" s="118">
        <v>100</v>
      </c>
      <c r="F25" s="132">
        <v>100</v>
      </c>
      <c r="G25" s="132">
        <v>2000</v>
      </c>
      <c r="H25" s="118">
        <v>100</v>
      </c>
      <c r="I25" s="118">
        <v>100</v>
      </c>
    </row>
    <row r="26" spans="1:9" x14ac:dyDescent="0.25">
      <c r="A26" s="70" t="s">
        <v>83</v>
      </c>
      <c r="B26" s="70" t="s">
        <v>77</v>
      </c>
      <c r="C26" s="118">
        <v>3311.49</v>
      </c>
      <c r="D26" s="118">
        <v>10620</v>
      </c>
      <c r="E26" s="118">
        <v>0</v>
      </c>
      <c r="F26" s="132">
        <v>0</v>
      </c>
      <c r="G26" s="132">
        <v>0</v>
      </c>
      <c r="H26" s="118">
        <v>0</v>
      </c>
      <c r="I26" s="118">
        <v>0</v>
      </c>
    </row>
    <row r="27" spans="1:9" s="98" customFormat="1" x14ac:dyDescent="0.25">
      <c r="A27" s="89" t="s">
        <v>96</v>
      </c>
      <c r="B27" s="89" t="s">
        <v>97</v>
      </c>
      <c r="C27" s="119">
        <v>1270547.96</v>
      </c>
      <c r="D27" s="119">
        <v>1252541</v>
      </c>
      <c r="E27" s="119">
        <v>1363000</v>
      </c>
      <c r="F27" s="133">
        <f>1363000+4200</f>
        <v>1367200</v>
      </c>
      <c r="G27" s="133">
        <v>1600500</v>
      </c>
      <c r="H27" s="119">
        <v>1363000</v>
      </c>
      <c r="I27" s="119">
        <v>1363000</v>
      </c>
    </row>
    <row r="28" spans="1:9" x14ac:dyDescent="0.25">
      <c r="A28" s="70" t="s">
        <v>80</v>
      </c>
      <c r="B28" s="70" t="s">
        <v>10</v>
      </c>
      <c r="C28" s="118">
        <v>1270547.96</v>
      </c>
      <c r="D28" s="118">
        <v>1252541</v>
      </c>
      <c r="E28" s="118">
        <v>1363000</v>
      </c>
      <c r="F28" s="132">
        <f>1363000+4200</f>
        <v>1367200</v>
      </c>
      <c r="G28" s="132">
        <v>1600500</v>
      </c>
      <c r="H28" s="118">
        <v>1363000</v>
      </c>
      <c r="I28" s="118">
        <v>1363000</v>
      </c>
    </row>
    <row r="29" spans="1:9" x14ac:dyDescent="0.25">
      <c r="A29" s="70" t="s">
        <v>81</v>
      </c>
      <c r="B29" s="70" t="s">
        <v>11</v>
      </c>
      <c r="C29" s="118">
        <v>1253163.21</v>
      </c>
      <c r="D29" s="118">
        <v>1247861</v>
      </c>
      <c r="E29" s="118">
        <v>1359100</v>
      </c>
      <c r="F29" s="132">
        <v>1359100</v>
      </c>
      <c r="G29" s="132">
        <v>1591100</v>
      </c>
      <c r="H29" s="118">
        <v>1359100</v>
      </c>
      <c r="I29" s="118">
        <v>1359100</v>
      </c>
    </row>
    <row r="30" spans="1:9" x14ac:dyDescent="0.25">
      <c r="A30" s="70" t="s">
        <v>82</v>
      </c>
      <c r="B30" s="70" t="s">
        <v>22</v>
      </c>
      <c r="C30" s="118">
        <v>8616.32</v>
      </c>
      <c r="D30" s="118">
        <v>4680</v>
      </c>
      <c r="E30" s="118">
        <v>3900</v>
      </c>
      <c r="F30" s="132">
        <f>3900+4200</f>
        <v>8100</v>
      </c>
      <c r="G30" s="132">
        <v>9300</v>
      </c>
      <c r="H30" s="118">
        <v>3900</v>
      </c>
      <c r="I30" s="118">
        <v>3900</v>
      </c>
    </row>
    <row r="31" spans="1:9" x14ac:dyDescent="0.25">
      <c r="A31" s="70" t="s">
        <v>83</v>
      </c>
      <c r="B31" s="70" t="s">
        <v>77</v>
      </c>
      <c r="C31" s="118">
        <v>8768.43</v>
      </c>
      <c r="D31" s="118">
        <v>0</v>
      </c>
      <c r="E31" s="118">
        <v>0</v>
      </c>
      <c r="F31" s="132">
        <v>0</v>
      </c>
      <c r="G31" s="132">
        <v>100</v>
      </c>
      <c r="H31" s="118">
        <v>0</v>
      </c>
      <c r="I31" s="118">
        <v>0</v>
      </c>
    </row>
    <row r="32" spans="1:9" s="98" customFormat="1" ht="30" x14ac:dyDescent="0.25">
      <c r="A32" s="89" t="s">
        <v>98</v>
      </c>
      <c r="B32" s="82" t="s">
        <v>99</v>
      </c>
      <c r="C32" s="119">
        <v>0</v>
      </c>
      <c r="D32" s="119">
        <v>13540</v>
      </c>
      <c r="E32" s="119">
        <v>0</v>
      </c>
      <c r="F32" s="133">
        <v>0</v>
      </c>
      <c r="G32" s="133">
        <v>0</v>
      </c>
      <c r="H32" s="119">
        <v>0</v>
      </c>
      <c r="I32" s="119">
        <v>0</v>
      </c>
    </row>
    <row r="33" spans="1:9" x14ac:dyDescent="0.25">
      <c r="A33" s="70" t="s">
        <v>80</v>
      </c>
      <c r="B33" s="70" t="s">
        <v>10</v>
      </c>
      <c r="C33" s="118">
        <v>0</v>
      </c>
      <c r="D33" s="118">
        <v>13540</v>
      </c>
      <c r="E33" s="118">
        <v>0</v>
      </c>
      <c r="F33" s="132">
        <v>0</v>
      </c>
      <c r="G33" s="132">
        <v>0</v>
      </c>
      <c r="H33" s="118">
        <v>0</v>
      </c>
      <c r="I33" s="118">
        <v>0</v>
      </c>
    </row>
    <row r="34" spans="1:9" x14ac:dyDescent="0.25">
      <c r="A34" s="70" t="s">
        <v>81</v>
      </c>
      <c r="B34" s="70" t="s">
        <v>11</v>
      </c>
      <c r="C34" s="118">
        <v>0</v>
      </c>
      <c r="D34" s="118">
        <v>13010</v>
      </c>
      <c r="E34" s="118">
        <v>0</v>
      </c>
      <c r="F34" s="132">
        <v>0</v>
      </c>
      <c r="G34" s="132">
        <v>0</v>
      </c>
      <c r="H34" s="118">
        <v>0</v>
      </c>
      <c r="I34" s="118">
        <v>0</v>
      </c>
    </row>
    <row r="35" spans="1:9" x14ac:dyDescent="0.25">
      <c r="A35" s="70" t="s">
        <v>82</v>
      </c>
      <c r="B35" s="70" t="s">
        <v>22</v>
      </c>
      <c r="C35" s="118">
        <v>0</v>
      </c>
      <c r="D35" s="118">
        <v>530</v>
      </c>
      <c r="E35" s="118">
        <v>0</v>
      </c>
      <c r="F35" s="132">
        <v>0</v>
      </c>
      <c r="G35" s="132">
        <v>0</v>
      </c>
      <c r="H35" s="118">
        <v>0</v>
      </c>
      <c r="I35" s="118">
        <v>0</v>
      </c>
    </row>
    <row r="36" spans="1:9" ht="30" x14ac:dyDescent="0.25">
      <c r="A36" s="89" t="s">
        <v>100</v>
      </c>
      <c r="B36" s="82" t="s">
        <v>101</v>
      </c>
      <c r="C36" s="119">
        <v>0</v>
      </c>
      <c r="D36" s="119">
        <v>0</v>
      </c>
      <c r="E36" s="119">
        <v>0</v>
      </c>
      <c r="F36" s="133">
        <v>1500</v>
      </c>
      <c r="G36" s="133">
        <v>1500</v>
      </c>
      <c r="H36" s="119">
        <v>0</v>
      </c>
      <c r="I36" s="119">
        <v>0</v>
      </c>
    </row>
    <row r="37" spans="1:9" x14ac:dyDescent="0.25">
      <c r="A37" s="70" t="s">
        <v>80</v>
      </c>
      <c r="B37" s="70" t="s">
        <v>10</v>
      </c>
      <c r="C37" s="118">
        <v>0</v>
      </c>
      <c r="D37" s="118">
        <v>0</v>
      </c>
      <c r="E37" s="118">
        <v>0</v>
      </c>
      <c r="F37" s="132">
        <v>1500</v>
      </c>
      <c r="G37" s="132">
        <v>1500</v>
      </c>
      <c r="H37" s="118">
        <v>0</v>
      </c>
      <c r="I37" s="118">
        <v>0</v>
      </c>
    </row>
    <row r="38" spans="1:9" x14ac:dyDescent="0.25">
      <c r="A38" s="70" t="s">
        <v>82</v>
      </c>
      <c r="B38" s="70" t="s">
        <v>22</v>
      </c>
      <c r="C38" s="118">
        <v>0</v>
      </c>
      <c r="D38" s="118">
        <v>0</v>
      </c>
      <c r="E38" s="118">
        <v>0</v>
      </c>
      <c r="F38" s="132">
        <v>1500</v>
      </c>
      <c r="G38" s="132">
        <v>1500</v>
      </c>
      <c r="H38" s="118">
        <v>0</v>
      </c>
      <c r="I38" s="118">
        <v>0</v>
      </c>
    </row>
    <row r="39" spans="1:9" s="98" customFormat="1" x14ac:dyDescent="0.25">
      <c r="A39" s="89" t="s">
        <v>103</v>
      </c>
      <c r="B39" s="89" t="s">
        <v>102</v>
      </c>
      <c r="C39" s="119">
        <v>1113.28</v>
      </c>
      <c r="D39" s="119">
        <v>15620</v>
      </c>
      <c r="E39" s="119">
        <v>15000</v>
      </c>
      <c r="F39" s="133">
        <f t="shared" ref="F39:G41" si="0">15000+7500</f>
        <v>22500</v>
      </c>
      <c r="G39" s="133">
        <f t="shared" si="0"/>
        <v>22500</v>
      </c>
      <c r="H39" s="119">
        <v>15000</v>
      </c>
      <c r="I39" s="119">
        <v>15000</v>
      </c>
    </row>
    <row r="40" spans="1:9" x14ac:dyDescent="0.25">
      <c r="A40" s="70" t="s">
        <v>80</v>
      </c>
      <c r="B40" s="70" t="s">
        <v>10</v>
      </c>
      <c r="C40" s="118">
        <v>1113.28</v>
      </c>
      <c r="D40" s="118">
        <v>15620</v>
      </c>
      <c r="E40" s="118">
        <v>15000</v>
      </c>
      <c r="F40" s="132">
        <f t="shared" si="0"/>
        <v>22500</v>
      </c>
      <c r="G40" s="132">
        <f t="shared" si="0"/>
        <v>22500</v>
      </c>
      <c r="H40" s="118">
        <v>15000</v>
      </c>
      <c r="I40" s="118">
        <v>15000</v>
      </c>
    </row>
    <row r="41" spans="1:9" x14ac:dyDescent="0.25">
      <c r="A41" s="70" t="s">
        <v>82</v>
      </c>
      <c r="B41" s="70" t="s">
        <v>22</v>
      </c>
      <c r="C41" s="118">
        <v>1113.28</v>
      </c>
      <c r="D41" s="118">
        <v>15620</v>
      </c>
      <c r="E41" s="118">
        <v>15000</v>
      </c>
      <c r="F41" s="132">
        <f t="shared" si="0"/>
        <v>22500</v>
      </c>
      <c r="G41" s="132">
        <f t="shared" si="0"/>
        <v>22500</v>
      </c>
      <c r="H41" s="118">
        <v>15000</v>
      </c>
      <c r="I41" s="118">
        <v>15000</v>
      </c>
    </row>
    <row r="42" spans="1:9" ht="45" x14ac:dyDescent="0.25">
      <c r="A42" s="82" t="s">
        <v>121</v>
      </c>
      <c r="B42" s="82" t="s">
        <v>131</v>
      </c>
      <c r="C42" s="118">
        <v>405.88</v>
      </c>
      <c r="D42" s="118">
        <v>6900</v>
      </c>
      <c r="E42" s="118">
        <v>6900</v>
      </c>
      <c r="F42" s="132">
        <v>6900</v>
      </c>
      <c r="G42" s="132">
        <v>6900</v>
      </c>
      <c r="H42" s="118">
        <v>7000</v>
      </c>
      <c r="I42" s="118">
        <v>7100</v>
      </c>
    </row>
    <row r="43" spans="1:9" s="123" customFormat="1" x14ac:dyDescent="0.25">
      <c r="A43" s="121" t="s">
        <v>89</v>
      </c>
      <c r="B43" s="121" t="s">
        <v>88</v>
      </c>
      <c r="C43" s="122">
        <v>405.88</v>
      </c>
      <c r="D43" s="122">
        <v>6900</v>
      </c>
      <c r="E43" s="122">
        <v>6900</v>
      </c>
      <c r="F43" s="134">
        <v>6900</v>
      </c>
      <c r="G43" s="134">
        <v>6900</v>
      </c>
      <c r="H43" s="122">
        <v>7000</v>
      </c>
      <c r="I43" s="122">
        <v>7100</v>
      </c>
    </row>
    <row r="44" spans="1:9" x14ac:dyDescent="0.25">
      <c r="A44" s="70" t="s">
        <v>80</v>
      </c>
      <c r="B44" s="70" t="s">
        <v>10</v>
      </c>
      <c r="C44" s="118">
        <v>405.88</v>
      </c>
      <c r="D44" s="118">
        <v>6900</v>
      </c>
      <c r="E44" s="118">
        <v>6900</v>
      </c>
      <c r="F44" s="132">
        <v>6900</v>
      </c>
      <c r="G44" s="132">
        <v>6900</v>
      </c>
      <c r="H44" s="118">
        <v>7000</v>
      </c>
      <c r="I44" s="118">
        <v>7100</v>
      </c>
    </row>
    <row r="45" spans="1:9" x14ac:dyDescent="0.25">
      <c r="A45" s="70" t="s">
        <v>82</v>
      </c>
      <c r="B45" s="70" t="s">
        <v>22</v>
      </c>
      <c r="C45" s="118">
        <v>405.88</v>
      </c>
      <c r="D45" s="118">
        <v>5110</v>
      </c>
      <c r="E45" s="118">
        <v>5200</v>
      </c>
      <c r="F45" s="132">
        <v>5200</v>
      </c>
      <c r="G45" s="132">
        <v>5200</v>
      </c>
      <c r="H45" s="118">
        <v>5300</v>
      </c>
      <c r="I45" s="118">
        <v>5400</v>
      </c>
    </row>
    <row r="46" spans="1:9" ht="45" x14ac:dyDescent="0.25">
      <c r="A46" s="70" t="s">
        <v>84</v>
      </c>
      <c r="B46" s="75" t="s">
        <v>78</v>
      </c>
      <c r="C46" s="118">
        <v>0</v>
      </c>
      <c r="D46" s="118">
        <v>1790</v>
      </c>
      <c r="E46" s="118">
        <v>1700</v>
      </c>
      <c r="F46" s="132">
        <v>1700</v>
      </c>
      <c r="G46" s="132">
        <v>1700</v>
      </c>
      <c r="H46" s="118">
        <v>1700</v>
      </c>
      <c r="I46" s="118">
        <v>1700</v>
      </c>
    </row>
    <row r="47" spans="1:9" ht="45" x14ac:dyDescent="0.25">
      <c r="A47" s="82" t="s">
        <v>122</v>
      </c>
      <c r="B47" s="89" t="s">
        <v>130</v>
      </c>
      <c r="C47" s="118">
        <v>801.19</v>
      </c>
      <c r="D47" s="118">
        <v>89984</v>
      </c>
      <c r="E47" s="118">
        <v>77200</v>
      </c>
      <c r="F47" s="132">
        <v>77200</v>
      </c>
      <c r="G47" s="132">
        <v>77200</v>
      </c>
      <c r="H47" s="118">
        <v>78400</v>
      </c>
      <c r="I47" s="118">
        <v>79600</v>
      </c>
    </row>
    <row r="48" spans="1:9" s="98" customFormat="1" x14ac:dyDescent="0.25">
      <c r="A48" s="89" t="s">
        <v>89</v>
      </c>
      <c r="B48" s="89" t="s">
        <v>88</v>
      </c>
      <c r="C48" s="119">
        <v>0</v>
      </c>
      <c r="D48" s="119">
        <v>70140</v>
      </c>
      <c r="E48" s="119">
        <v>77200</v>
      </c>
      <c r="F48" s="133">
        <v>77200</v>
      </c>
      <c r="G48" s="133">
        <v>77200</v>
      </c>
      <c r="H48" s="119">
        <v>78400</v>
      </c>
      <c r="I48" s="119">
        <v>79600</v>
      </c>
    </row>
    <row r="49" spans="1:9" x14ac:dyDescent="0.25">
      <c r="A49" s="70" t="s">
        <v>80</v>
      </c>
      <c r="B49" s="70" t="s">
        <v>10</v>
      </c>
      <c r="C49" s="118">
        <v>0</v>
      </c>
      <c r="D49" s="118">
        <v>0</v>
      </c>
      <c r="E49" s="118">
        <v>0</v>
      </c>
      <c r="F49" s="132">
        <v>0</v>
      </c>
      <c r="G49" s="132">
        <v>0</v>
      </c>
      <c r="H49" s="118">
        <v>0</v>
      </c>
      <c r="I49" s="118">
        <v>0</v>
      </c>
    </row>
    <row r="50" spans="1:9" ht="45" x14ac:dyDescent="0.25">
      <c r="A50" s="70" t="s">
        <v>84</v>
      </c>
      <c r="B50" s="75" t="s">
        <v>78</v>
      </c>
      <c r="C50" s="118">
        <v>0</v>
      </c>
      <c r="D50" s="118">
        <v>0</v>
      </c>
      <c r="E50" s="118">
        <v>0</v>
      </c>
      <c r="F50" s="132">
        <v>0</v>
      </c>
      <c r="G50" s="132">
        <v>0</v>
      </c>
      <c r="H50" s="118">
        <v>0</v>
      </c>
      <c r="I50" s="118">
        <v>0</v>
      </c>
    </row>
    <row r="51" spans="1:9" ht="30" x14ac:dyDescent="0.25">
      <c r="A51" s="70" t="s">
        <v>86</v>
      </c>
      <c r="B51" s="83" t="s">
        <v>12</v>
      </c>
      <c r="C51" s="118">
        <v>0</v>
      </c>
      <c r="D51" s="118">
        <v>70140</v>
      </c>
      <c r="E51" s="118">
        <v>77200</v>
      </c>
      <c r="F51" s="132">
        <v>77200</v>
      </c>
      <c r="G51" s="132">
        <v>77200</v>
      </c>
      <c r="H51" s="118">
        <v>78400</v>
      </c>
      <c r="I51" s="118">
        <v>79600</v>
      </c>
    </row>
    <row r="52" spans="1:9" ht="30" x14ac:dyDescent="0.25">
      <c r="A52" s="70" t="s">
        <v>87</v>
      </c>
      <c r="B52" s="75" t="s">
        <v>31</v>
      </c>
      <c r="C52" s="118">
        <v>0</v>
      </c>
      <c r="D52" s="118">
        <v>70140</v>
      </c>
      <c r="E52" s="118">
        <v>77200</v>
      </c>
      <c r="F52" s="132">
        <v>77200</v>
      </c>
      <c r="G52" s="132">
        <v>77200</v>
      </c>
      <c r="H52" s="118">
        <v>78400</v>
      </c>
      <c r="I52" s="118">
        <v>79600</v>
      </c>
    </row>
    <row r="53" spans="1:9" s="98" customFormat="1" x14ac:dyDescent="0.25">
      <c r="A53" s="89" t="s">
        <v>96</v>
      </c>
      <c r="B53" s="89" t="s">
        <v>97</v>
      </c>
      <c r="C53" s="119">
        <v>801.19</v>
      </c>
      <c r="D53" s="119">
        <v>19844</v>
      </c>
      <c r="E53" s="119">
        <v>0</v>
      </c>
      <c r="F53" s="133">
        <v>0</v>
      </c>
      <c r="G53" s="133">
        <v>0</v>
      </c>
      <c r="H53" s="119">
        <v>0</v>
      </c>
      <c r="I53" s="119">
        <v>0</v>
      </c>
    </row>
    <row r="54" spans="1:9" x14ac:dyDescent="0.25">
      <c r="A54" s="70" t="s">
        <v>80</v>
      </c>
      <c r="B54" s="70" t="s">
        <v>10</v>
      </c>
      <c r="C54" s="118">
        <v>0</v>
      </c>
      <c r="D54" s="118">
        <v>18964</v>
      </c>
      <c r="E54" s="118">
        <v>0</v>
      </c>
      <c r="F54" s="132">
        <v>0</v>
      </c>
      <c r="G54" s="132">
        <v>0</v>
      </c>
      <c r="H54" s="118">
        <v>0</v>
      </c>
      <c r="I54" s="118">
        <v>0</v>
      </c>
    </row>
    <row r="55" spans="1:9" ht="45" x14ac:dyDescent="0.25">
      <c r="A55" s="70" t="s">
        <v>84</v>
      </c>
      <c r="B55" s="75" t="s">
        <v>78</v>
      </c>
      <c r="C55" s="118">
        <v>0</v>
      </c>
      <c r="D55" s="118">
        <v>18964</v>
      </c>
      <c r="E55" s="118">
        <v>0</v>
      </c>
      <c r="F55" s="132">
        <v>0</v>
      </c>
      <c r="G55" s="132">
        <v>0</v>
      </c>
      <c r="H55" s="118">
        <v>0</v>
      </c>
      <c r="I55" s="118">
        <v>0</v>
      </c>
    </row>
    <row r="56" spans="1:9" ht="30" x14ac:dyDescent="0.25">
      <c r="A56" s="70" t="s">
        <v>86</v>
      </c>
      <c r="B56" s="75" t="s">
        <v>12</v>
      </c>
      <c r="C56" s="118">
        <v>801.19</v>
      </c>
      <c r="D56" s="118">
        <v>880</v>
      </c>
      <c r="E56" s="118">
        <v>0</v>
      </c>
      <c r="F56" s="132">
        <v>0</v>
      </c>
      <c r="G56" s="132">
        <v>0</v>
      </c>
      <c r="H56" s="118">
        <v>0</v>
      </c>
      <c r="I56" s="118">
        <v>0</v>
      </c>
    </row>
    <row r="57" spans="1:9" ht="30" x14ac:dyDescent="0.25">
      <c r="A57" s="70" t="s">
        <v>87</v>
      </c>
      <c r="B57" s="75" t="s">
        <v>31</v>
      </c>
      <c r="C57" s="118">
        <v>801.19</v>
      </c>
      <c r="D57" s="118">
        <v>880</v>
      </c>
      <c r="E57" s="118">
        <v>0</v>
      </c>
      <c r="F57" s="132">
        <v>0</v>
      </c>
      <c r="G57" s="132">
        <v>0</v>
      </c>
      <c r="H57" s="118">
        <v>0</v>
      </c>
      <c r="I57" s="118">
        <v>0</v>
      </c>
    </row>
    <row r="58" spans="1:9" ht="45" x14ac:dyDescent="0.25">
      <c r="A58" s="84" t="s">
        <v>123</v>
      </c>
      <c r="B58" s="82" t="s">
        <v>129</v>
      </c>
      <c r="C58" s="118">
        <v>0</v>
      </c>
      <c r="D58" s="118">
        <v>4640</v>
      </c>
      <c r="E58" s="118">
        <v>6300</v>
      </c>
      <c r="F58" s="132">
        <v>6300</v>
      </c>
      <c r="G58" s="132">
        <v>6300</v>
      </c>
      <c r="H58" s="118">
        <v>6400</v>
      </c>
      <c r="I58" s="118">
        <v>6500</v>
      </c>
    </row>
    <row r="59" spans="1:9" s="98" customFormat="1" x14ac:dyDescent="0.25">
      <c r="A59" s="89" t="s">
        <v>89</v>
      </c>
      <c r="B59" s="89" t="s">
        <v>88</v>
      </c>
      <c r="C59" s="119">
        <v>0</v>
      </c>
      <c r="D59" s="119">
        <v>4640</v>
      </c>
      <c r="E59" s="119">
        <v>6300</v>
      </c>
      <c r="F59" s="133">
        <v>6300</v>
      </c>
      <c r="G59" s="133">
        <v>6300</v>
      </c>
      <c r="H59" s="119">
        <v>6400</v>
      </c>
      <c r="I59" s="119">
        <v>6500</v>
      </c>
    </row>
    <row r="60" spans="1:9" x14ac:dyDescent="0.25">
      <c r="A60" s="70" t="s">
        <v>80</v>
      </c>
      <c r="B60" s="70" t="s">
        <v>10</v>
      </c>
      <c r="C60" s="118">
        <v>0</v>
      </c>
      <c r="D60" s="118">
        <v>4640</v>
      </c>
      <c r="E60" s="118">
        <v>6300</v>
      </c>
      <c r="F60" s="132">
        <v>6300</v>
      </c>
      <c r="G60" s="132">
        <v>6300</v>
      </c>
      <c r="H60" s="118">
        <v>6400</v>
      </c>
      <c r="I60" s="118">
        <v>6500</v>
      </c>
    </row>
    <row r="61" spans="1:9" x14ac:dyDescent="0.25">
      <c r="A61" s="70" t="s">
        <v>81</v>
      </c>
      <c r="B61" s="70" t="s">
        <v>11</v>
      </c>
      <c r="C61" s="118">
        <v>0</v>
      </c>
      <c r="D61" s="118">
        <v>3170</v>
      </c>
      <c r="E61" s="118">
        <v>4200</v>
      </c>
      <c r="F61" s="132">
        <v>4200</v>
      </c>
      <c r="G61" s="132">
        <v>4200</v>
      </c>
      <c r="H61" s="118">
        <v>4300</v>
      </c>
      <c r="I61" s="118">
        <v>4400</v>
      </c>
    </row>
    <row r="62" spans="1:9" x14ac:dyDescent="0.25">
      <c r="A62" s="70" t="s">
        <v>82</v>
      </c>
      <c r="B62" s="70" t="s">
        <v>22</v>
      </c>
      <c r="C62" s="118">
        <v>0</v>
      </c>
      <c r="D62" s="118">
        <v>1470</v>
      </c>
      <c r="E62" s="118">
        <v>2100</v>
      </c>
      <c r="F62" s="132">
        <v>2100</v>
      </c>
      <c r="G62" s="132">
        <v>2100</v>
      </c>
      <c r="H62" s="118">
        <v>2100</v>
      </c>
      <c r="I62" s="118">
        <v>2100</v>
      </c>
    </row>
    <row r="63" spans="1:9" ht="45" x14ac:dyDescent="0.25">
      <c r="A63" s="82" t="s">
        <v>124</v>
      </c>
      <c r="B63" s="82" t="s">
        <v>132</v>
      </c>
      <c r="C63" s="118">
        <v>27951.77</v>
      </c>
      <c r="D63" s="118">
        <v>21200</v>
      </c>
      <c r="E63" s="118">
        <v>21700</v>
      </c>
      <c r="F63" s="132">
        <v>23900</v>
      </c>
      <c r="G63" s="132">
        <v>23900</v>
      </c>
      <c r="H63" s="118">
        <v>21900</v>
      </c>
      <c r="I63" s="118">
        <v>22100</v>
      </c>
    </row>
    <row r="64" spans="1:9" s="98" customFormat="1" x14ac:dyDescent="0.25">
      <c r="A64" s="89" t="s">
        <v>89</v>
      </c>
      <c r="B64" s="89" t="s">
        <v>88</v>
      </c>
      <c r="C64" s="119">
        <v>885.23</v>
      </c>
      <c r="D64" s="119">
        <v>4520</v>
      </c>
      <c r="E64" s="119">
        <v>17200</v>
      </c>
      <c r="F64" s="133">
        <f>17200+2200</f>
        <v>19400</v>
      </c>
      <c r="G64" s="133">
        <v>19400</v>
      </c>
      <c r="H64" s="119">
        <v>17400</v>
      </c>
      <c r="I64" s="119">
        <v>17600</v>
      </c>
    </row>
    <row r="65" spans="1:9" x14ac:dyDescent="0.25">
      <c r="A65" s="70" t="s">
        <v>80</v>
      </c>
      <c r="B65" s="70" t="s">
        <v>10</v>
      </c>
      <c r="C65" s="118">
        <v>0</v>
      </c>
      <c r="D65" s="118">
        <v>2390</v>
      </c>
      <c r="E65" s="118">
        <v>14200</v>
      </c>
      <c r="F65" s="132">
        <v>14200</v>
      </c>
      <c r="G65" s="132">
        <v>14200</v>
      </c>
      <c r="H65" s="118">
        <v>14400</v>
      </c>
      <c r="I65" s="118">
        <v>14600</v>
      </c>
    </row>
    <row r="66" spans="1:9" x14ac:dyDescent="0.25">
      <c r="A66" s="70" t="s">
        <v>82</v>
      </c>
      <c r="B66" s="70" t="s">
        <v>22</v>
      </c>
      <c r="C66" s="118">
        <v>0</v>
      </c>
      <c r="D66" s="118">
        <v>2390</v>
      </c>
      <c r="E66" s="118">
        <v>14200</v>
      </c>
      <c r="F66" s="132">
        <v>14200</v>
      </c>
      <c r="G66" s="132">
        <v>14200</v>
      </c>
      <c r="H66" s="118">
        <v>14400</v>
      </c>
      <c r="I66" s="118">
        <v>14600</v>
      </c>
    </row>
    <row r="67" spans="1:9" ht="30" x14ac:dyDescent="0.25">
      <c r="A67" s="70" t="s">
        <v>86</v>
      </c>
      <c r="B67" s="75" t="s">
        <v>12</v>
      </c>
      <c r="C67" s="118">
        <v>885.23</v>
      </c>
      <c r="D67" s="118">
        <v>2130</v>
      </c>
      <c r="E67" s="118">
        <v>3000</v>
      </c>
      <c r="F67" s="132">
        <v>5200</v>
      </c>
      <c r="G67" s="132">
        <v>5200</v>
      </c>
      <c r="H67" s="118">
        <v>3000</v>
      </c>
      <c r="I67" s="118">
        <v>3000</v>
      </c>
    </row>
    <row r="68" spans="1:9" ht="30" x14ac:dyDescent="0.25">
      <c r="A68" s="70" t="s">
        <v>87</v>
      </c>
      <c r="B68" s="75" t="s">
        <v>31</v>
      </c>
      <c r="C68" s="118">
        <v>885.23</v>
      </c>
      <c r="D68" s="118">
        <v>2130</v>
      </c>
      <c r="E68" s="118">
        <v>3000</v>
      </c>
      <c r="F68" s="132">
        <v>5200</v>
      </c>
      <c r="G68" s="132">
        <v>5200</v>
      </c>
      <c r="H68" s="118">
        <v>3000</v>
      </c>
      <c r="I68" s="118">
        <v>3000</v>
      </c>
    </row>
    <row r="69" spans="1:9" s="98" customFormat="1" ht="30" x14ac:dyDescent="0.25">
      <c r="A69" s="89" t="s">
        <v>90</v>
      </c>
      <c r="B69" s="82" t="s">
        <v>91</v>
      </c>
      <c r="C69" s="119">
        <v>22835.51</v>
      </c>
      <c r="D69" s="119">
        <v>6840</v>
      </c>
      <c r="E69" s="119">
        <v>4500</v>
      </c>
      <c r="F69" s="133">
        <v>4500</v>
      </c>
      <c r="G69" s="133">
        <v>4500</v>
      </c>
      <c r="H69" s="119">
        <v>4500</v>
      </c>
      <c r="I69" s="119">
        <v>4500</v>
      </c>
    </row>
    <row r="70" spans="1:9" ht="30" x14ac:dyDescent="0.25">
      <c r="A70" s="70" t="s">
        <v>86</v>
      </c>
      <c r="B70" s="75" t="s">
        <v>12</v>
      </c>
      <c r="C70" s="118">
        <v>22835.51</v>
      </c>
      <c r="D70" s="118">
        <v>6840</v>
      </c>
      <c r="E70" s="118">
        <v>4500</v>
      </c>
      <c r="F70" s="132">
        <v>4500</v>
      </c>
      <c r="G70" s="132">
        <v>4500</v>
      </c>
      <c r="H70" s="118">
        <v>4500</v>
      </c>
      <c r="I70" s="118">
        <v>4500</v>
      </c>
    </row>
    <row r="71" spans="1:9" ht="30" x14ac:dyDescent="0.25">
      <c r="A71" s="70" t="s">
        <v>87</v>
      </c>
      <c r="B71" s="75" t="s">
        <v>31</v>
      </c>
      <c r="C71" s="118">
        <v>22835.51</v>
      </c>
      <c r="D71" s="118">
        <v>6840</v>
      </c>
      <c r="E71" s="118">
        <v>4500</v>
      </c>
      <c r="F71" s="132">
        <v>4500</v>
      </c>
      <c r="G71" s="132">
        <v>4500</v>
      </c>
      <c r="H71" s="118">
        <v>4500</v>
      </c>
      <c r="I71" s="118">
        <v>4500</v>
      </c>
    </row>
    <row r="72" spans="1:9" s="98" customFormat="1" x14ac:dyDescent="0.25">
      <c r="A72" s="89" t="s">
        <v>93</v>
      </c>
      <c r="B72" s="89" t="s">
        <v>92</v>
      </c>
      <c r="C72" s="119">
        <v>4231.03</v>
      </c>
      <c r="D72" s="119">
        <v>9290</v>
      </c>
      <c r="E72" s="119">
        <v>0</v>
      </c>
      <c r="F72" s="133">
        <v>0</v>
      </c>
      <c r="G72" s="133">
        <v>0</v>
      </c>
      <c r="H72" s="119">
        <v>0</v>
      </c>
      <c r="I72" s="119">
        <v>0</v>
      </c>
    </row>
    <row r="73" spans="1:9" ht="30" x14ac:dyDescent="0.25">
      <c r="A73" s="70" t="s">
        <v>86</v>
      </c>
      <c r="B73" s="75" t="s">
        <v>12</v>
      </c>
      <c r="C73" s="118">
        <v>4231.03</v>
      </c>
      <c r="D73" s="118">
        <v>9290</v>
      </c>
      <c r="E73" s="118">
        <v>0</v>
      </c>
      <c r="F73" s="132">
        <v>0</v>
      </c>
      <c r="G73" s="132">
        <v>0</v>
      </c>
      <c r="H73" s="118">
        <v>0</v>
      </c>
      <c r="I73" s="118">
        <v>0</v>
      </c>
    </row>
    <row r="74" spans="1:9" ht="30" x14ac:dyDescent="0.25">
      <c r="A74" s="70" t="s">
        <v>87</v>
      </c>
      <c r="B74" s="75" t="s">
        <v>31</v>
      </c>
      <c r="C74" s="118">
        <v>4231.03</v>
      </c>
      <c r="D74" s="118">
        <v>9290</v>
      </c>
      <c r="E74" s="118">
        <v>0</v>
      </c>
      <c r="F74" s="132">
        <v>0</v>
      </c>
      <c r="G74" s="132">
        <v>0</v>
      </c>
      <c r="H74" s="118">
        <v>0</v>
      </c>
      <c r="I74" s="118">
        <v>0</v>
      </c>
    </row>
    <row r="75" spans="1:9" s="98" customFormat="1" x14ac:dyDescent="0.25">
      <c r="A75" s="89" t="s">
        <v>103</v>
      </c>
      <c r="B75" s="89" t="s">
        <v>102</v>
      </c>
      <c r="C75" s="119">
        <v>0</v>
      </c>
      <c r="D75" s="119">
        <v>550</v>
      </c>
      <c r="E75" s="119">
        <v>0</v>
      </c>
      <c r="F75" s="133">
        <v>0</v>
      </c>
      <c r="G75" s="133">
        <v>0</v>
      </c>
      <c r="H75" s="119">
        <v>0</v>
      </c>
      <c r="I75" s="119">
        <v>0</v>
      </c>
    </row>
    <row r="76" spans="1:9" ht="30" x14ac:dyDescent="0.25">
      <c r="A76" s="70" t="s">
        <v>86</v>
      </c>
      <c r="B76" s="75" t="s">
        <v>12</v>
      </c>
      <c r="C76" s="118">
        <v>0</v>
      </c>
      <c r="D76" s="118">
        <v>550</v>
      </c>
      <c r="E76" s="118">
        <v>0</v>
      </c>
      <c r="F76" s="132">
        <v>0</v>
      </c>
      <c r="G76" s="132">
        <v>0</v>
      </c>
      <c r="H76" s="118">
        <v>0</v>
      </c>
      <c r="I76" s="118">
        <v>0</v>
      </c>
    </row>
    <row r="77" spans="1:9" ht="30" x14ac:dyDescent="0.25">
      <c r="A77" s="70" t="s">
        <v>87</v>
      </c>
      <c r="B77" s="75" t="s">
        <v>31</v>
      </c>
      <c r="C77" s="118">
        <v>0</v>
      </c>
      <c r="D77" s="118">
        <v>550</v>
      </c>
      <c r="E77" s="118">
        <v>0</v>
      </c>
      <c r="F77" s="132">
        <v>0</v>
      </c>
      <c r="G77" s="132">
        <v>0</v>
      </c>
      <c r="H77" s="118">
        <v>0</v>
      </c>
      <c r="I77" s="118">
        <v>0</v>
      </c>
    </row>
    <row r="78" spans="1:9" ht="45" x14ac:dyDescent="0.25">
      <c r="A78" s="82" t="s">
        <v>125</v>
      </c>
      <c r="B78" s="82" t="s">
        <v>135</v>
      </c>
      <c r="C78" s="118">
        <v>3821.06</v>
      </c>
      <c r="D78" s="118">
        <v>3850</v>
      </c>
      <c r="E78" s="118">
        <v>4400</v>
      </c>
      <c r="F78" s="132">
        <v>4400</v>
      </c>
      <c r="G78" s="132">
        <v>4400</v>
      </c>
      <c r="H78" s="118">
        <v>4400</v>
      </c>
      <c r="I78" s="118">
        <v>4400</v>
      </c>
    </row>
    <row r="79" spans="1:9" s="98" customFormat="1" ht="30" x14ac:dyDescent="0.25">
      <c r="A79" s="89" t="s">
        <v>100</v>
      </c>
      <c r="B79" s="82" t="s">
        <v>101</v>
      </c>
      <c r="C79" s="119">
        <v>3821.06</v>
      </c>
      <c r="D79" s="119">
        <v>3850</v>
      </c>
      <c r="E79" s="119">
        <v>4400</v>
      </c>
      <c r="F79" s="133">
        <v>4400</v>
      </c>
      <c r="G79" s="133">
        <v>4400</v>
      </c>
      <c r="H79" s="119">
        <v>4400</v>
      </c>
      <c r="I79" s="119">
        <v>4400</v>
      </c>
    </row>
    <row r="80" spans="1:9" x14ac:dyDescent="0.25">
      <c r="A80" s="70" t="s">
        <v>80</v>
      </c>
      <c r="B80" s="70" t="s">
        <v>10</v>
      </c>
      <c r="C80" s="118">
        <v>3821.06</v>
      </c>
      <c r="D80" s="118">
        <v>3850</v>
      </c>
      <c r="E80" s="118">
        <v>4400</v>
      </c>
      <c r="F80" s="132">
        <v>4400</v>
      </c>
      <c r="G80" s="132">
        <v>4400</v>
      </c>
      <c r="H80" s="118">
        <v>4400</v>
      </c>
      <c r="I80" s="118">
        <v>4400</v>
      </c>
    </row>
    <row r="81" spans="1:9" x14ac:dyDescent="0.25">
      <c r="A81" s="70" t="s">
        <v>82</v>
      </c>
      <c r="B81" s="70" t="s">
        <v>22</v>
      </c>
      <c r="C81" s="118">
        <v>3821.06</v>
      </c>
      <c r="D81" s="118">
        <v>3850</v>
      </c>
      <c r="E81" s="118">
        <v>4400</v>
      </c>
      <c r="F81" s="132">
        <v>4400</v>
      </c>
      <c r="G81" s="132">
        <v>4400</v>
      </c>
      <c r="H81" s="118">
        <v>4400</v>
      </c>
      <c r="I81" s="118">
        <v>4400</v>
      </c>
    </row>
    <row r="82" spans="1:9" ht="60" x14ac:dyDescent="0.25">
      <c r="A82" s="82" t="s">
        <v>126</v>
      </c>
      <c r="B82" s="82" t="s">
        <v>133</v>
      </c>
      <c r="C82" s="130">
        <v>2010.21</v>
      </c>
      <c r="D82" s="130">
        <v>1460</v>
      </c>
      <c r="E82" s="130">
        <v>1300</v>
      </c>
      <c r="F82" s="135">
        <f>1300+200</f>
        <v>1500</v>
      </c>
      <c r="G82" s="135">
        <v>1500</v>
      </c>
      <c r="H82" s="130">
        <v>1300</v>
      </c>
      <c r="I82" s="130">
        <v>1300</v>
      </c>
    </row>
    <row r="83" spans="1:9" s="98" customFormat="1" x14ac:dyDescent="0.25">
      <c r="A83" s="89" t="s">
        <v>89</v>
      </c>
      <c r="B83" s="89" t="s">
        <v>88</v>
      </c>
      <c r="C83" s="129">
        <v>2010.21</v>
      </c>
      <c r="D83" s="129">
        <v>1460</v>
      </c>
      <c r="E83" s="129">
        <v>1300</v>
      </c>
      <c r="F83" s="136">
        <f>1300+200</f>
        <v>1500</v>
      </c>
      <c r="G83" s="136">
        <v>1500</v>
      </c>
      <c r="H83" s="129">
        <v>1300</v>
      </c>
      <c r="I83" s="129">
        <v>1300</v>
      </c>
    </row>
    <row r="84" spans="1:9" x14ac:dyDescent="0.25">
      <c r="A84" s="70" t="s">
        <v>80</v>
      </c>
      <c r="B84" s="70" t="s">
        <v>10</v>
      </c>
      <c r="C84" s="118">
        <v>2010.21</v>
      </c>
      <c r="D84" s="118">
        <v>1460</v>
      </c>
      <c r="E84" s="118">
        <v>1300</v>
      </c>
      <c r="F84" s="132">
        <f>1300+200</f>
        <v>1500</v>
      </c>
      <c r="G84" s="132">
        <v>1500</v>
      </c>
      <c r="H84" s="118">
        <v>1300</v>
      </c>
      <c r="I84" s="118">
        <v>1300</v>
      </c>
    </row>
    <row r="85" spans="1:9" x14ac:dyDescent="0.25">
      <c r="A85" s="70" t="s">
        <v>82</v>
      </c>
      <c r="B85" s="70" t="s">
        <v>22</v>
      </c>
      <c r="C85" s="118">
        <v>2010.21</v>
      </c>
      <c r="D85" s="118">
        <v>1460</v>
      </c>
      <c r="E85" s="118">
        <v>1300</v>
      </c>
      <c r="F85" s="132">
        <f>1300+200</f>
        <v>1500</v>
      </c>
      <c r="G85" s="132">
        <v>1500</v>
      </c>
      <c r="H85" s="118">
        <v>1300</v>
      </c>
      <c r="I85" s="118">
        <v>1300</v>
      </c>
    </row>
    <row r="86" spans="1:9" ht="45" x14ac:dyDescent="0.25">
      <c r="A86" s="82" t="s">
        <v>127</v>
      </c>
      <c r="B86" s="82" t="s">
        <v>134</v>
      </c>
      <c r="C86" s="118">
        <v>0</v>
      </c>
      <c r="D86" s="118">
        <v>2180</v>
      </c>
      <c r="E86" s="118">
        <v>2500</v>
      </c>
      <c r="F86" s="132">
        <v>2500</v>
      </c>
      <c r="G86" s="132">
        <v>2500</v>
      </c>
      <c r="H86" s="118">
        <v>2500</v>
      </c>
      <c r="I86" s="118">
        <v>2500</v>
      </c>
    </row>
    <row r="87" spans="1:9" s="98" customFormat="1" x14ac:dyDescent="0.25">
      <c r="A87" s="89" t="s">
        <v>89</v>
      </c>
      <c r="B87" s="89" t="s">
        <v>88</v>
      </c>
      <c r="C87" s="119">
        <v>0</v>
      </c>
      <c r="D87" s="119">
        <v>500</v>
      </c>
      <c r="E87" s="119">
        <v>500</v>
      </c>
      <c r="F87" s="133">
        <v>500</v>
      </c>
      <c r="G87" s="133">
        <v>500</v>
      </c>
      <c r="H87" s="119">
        <v>500</v>
      </c>
      <c r="I87" s="119">
        <v>500</v>
      </c>
    </row>
    <row r="88" spans="1:9" x14ac:dyDescent="0.25">
      <c r="A88" s="70" t="s">
        <v>80</v>
      </c>
      <c r="B88" s="70" t="s">
        <v>10</v>
      </c>
      <c r="C88" s="118">
        <v>0</v>
      </c>
      <c r="D88" s="118">
        <v>500</v>
      </c>
      <c r="E88" s="118">
        <v>500</v>
      </c>
      <c r="F88" s="132">
        <v>500</v>
      </c>
      <c r="G88" s="132">
        <v>500</v>
      </c>
      <c r="H88" s="118">
        <v>500</v>
      </c>
      <c r="I88" s="118">
        <v>500</v>
      </c>
    </row>
    <row r="89" spans="1:9" x14ac:dyDescent="0.25">
      <c r="A89" s="70" t="s">
        <v>85</v>
      </c>
      <c r="B89" s="70" t="s">
        <v>79</v>
      </c>
      <c r="C89" s="118">
        <v>0</v>
      </c>
      <c r="D89" s="118">
        <v>500</v>
      </c>
      <c r="E89" s="118">
        <v>500</v>
      </c>
      <c r="F89" s="132">
        <v>500</v>
      </c>
      <c r="G89" s="132">
        <v>500</v>
      </c>
      <c r="H89" s="118">
        <v>500</v>
      </c>
      <c r="I89" s="118">
        <v>500</v>
      </c>
    </row>
    <row r="90" spans="1:9" s="98" customFormat="1" x14ac:dyDescent="0.25">
      <c r="A90" s="89" t="s">
        <v>96</v>
      </c>
      <c r="B90" s="89" t="s">
        <v>97</v>
      </c>
      <c r="C90" s="119">
        <v>0</v>
      </c>
      <c r="D90" s="119">
        <v>1680</v>
      </c>
      <c r="E90" s="119">
        <v>2000</v>
      </c>
      <c r="F90" s="133">
        <v>2000</v>
      </c>
      <c r="G90" s="133">
        <v>2000</v>
      </c>
      <c r="H90" s="119">
        <v>2000</v>
      </c>
      <c r="I90" s="119">
        <v>2000</v>
      </c>
    </row>
    <row r="91" spans="1:9" x14ac:dyDescent="0.25">
      <c r="A91" s="70" t="s">
        <v>80</v>
      </c>
      <c r="B91" s="70" t="s">
        <v>10</v>
      </c>
      <c r="C91" s="118">
        <v>0</v>
      </c>
      <c r="D91" s="118">
        <v>1680</v>
      </c>
      <c r="E91" s="118">
        <v>2000</v>
      </c>
      <c r="F91" s="132">
        <v>2000</v>
      </c>
      <c r="G91" s="132">
        <v>2000</v>
      </c>
      <c r="H91" s="118">
        <v>2000</v>
      </c>
      <c r="I91" s="118">
        <v>2000</v>
      </c>
    </row>
    <row r="92" spans="1:9" x14ac:dyDescent="0.25">
      <c r="A92" s="70" t="s">
        <v>85</v>
      </c>
      <c r="B92" s="70" t="s">
        <v>79</v>
      </c>
      <c r="C92" s="118">
        <v>0</v>
      </c>
      <c r="D92" s="118">
        <v>1680</v>
      </c>
      <c r="E92" s="118">
        <v>2000</v>
      </c>
      <c r="F92" s="132">
        <v>2000</v>
      </c>
      <c r="G92" s="132">
        <v>2000</v>
      </c>
      <c r="H92" s="118">
        <v>2000</v>
      </c>
      <c r="I92" s="118">
        <v>2000</v>
      </c>
    </row>
  </sheetData>
  <mergeCells count="2">
    <mergeCell ref="A1:I1"/>
    <mergeCell ref="A3:I3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Racunovodsvo</cp:lastModifiedBy>
  <cp:lastPrinted>2024-11-04T08:19:49Z</cp:lastPrinted>
  <dcterms:created xsi:type="dcterms:W3CDTF">2022-08-12T12:51:27Z</dcterms:created>
  <dcterms:modified xsi:type="dcterms:W3CDTF">2024-12-18T14:01:56Z</dcterms:modified>
</cp:coreProperties>
</file>